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65516" windowWidth="15060" windowHeight="12220" activeTab="0"/>
  </bookViews>
  <sheets>
    <sheet name="CUASA" sheetId="1" r:id="rId1"/>
  </sheets>
  <definedNames/>
  <calcPr fullCalcOnLoad="1"/>
</workbook>
</file>

<file path=xl/sharedStrings.xml><?xml version="1.0" encoding="utf-8"?>
<sst xmlns="http://schemas.openxmlformats.org/spreadsheetml/2006/main" count="26" uniqueCount="25">
  <si>
    <t>日本の経常収支</t>
  </si>
  <si>
    <t>単位億米ドル、出所　日本銀行『国際収支統計月報』、季調値は経済企画庁『日本経済指標』</t>
  </si>
  <si>
    <t>原系列</t>
  </si>
  <si>
    <t>移動平均</t>
  </si>
  <si>
    <t>SI 比率</t>
  </si>
  <si>
    <t>季節変動指数</t>
  </si>
  <si>
    <t>季節調整値</t>
  </si>
  <si>
    <t>公式季節調整値</t>
  </si>
  <si>
    <t>EZX11乗法</t>
  </si>
  <si>
    <t>EZX11加法</t>
  </si>
  <si>
    <t>月別の季節・不規則変動（S I）比率と季節変動指数</t>
  </si>
  <si>
    <t>月／年</t>
  </si>
  <si>
    <t>CUA</t>
  </si>
  <si>
    <t>CUAMA</t>
  </si>
  <si>
    <t>SI</t>
  </si>
  <si>
    <t>S</t>
  </si>
  <si>
    <t>CUAMASA</t>
  </si>
  <si>
    <t>CUASA</t>
  </si>
  <si>
    <t>CUASAM</t>
  </si>
  <si>
    <t>CUASAA</t>
  </si>
  <si>
    <t>月＼年</t>
  </si>
  <si>
    <t>中位数</t>
  </si>
  <si>
    <t>合計</t>
  </si>
  <si>
    <r>
      <t>笹山茂『マッキントッシュで経済学』日本評論社，</t>
    </r>
    <r>
      <rPr>
        <sz val="10"/>
        <rFont val="Geneva"/>
        <family val="0"/>
      </rPr>
      <t>1994</t>
    </r>
    <r>
      <rPr>
        <sz val="10"/>
        <rFont val="Osaka"/>
        <family val="3"/>
      </rPr>
      <t>年，第</t>
    </r>
    <r>
      <rPr>
        <sz val="10"/>
        <rFont val="Geneva"/>
        <family val="0"/>
      </rPr>
      <t>12</t>
    </r>
    <r>
      <rPr>
        <sz val="10"/>
        <rFont val="Osaka"/>
        <family val="3"/>
      </rPr>
      <t>章</t>
    </r>
  </si>
  <si>
    <r>
      <t>表</t>
    </r>
    <r>
      <rPr>
        <sz val="10"/>
        <rFont val="Geneva"/>
        <family val="0"/>
      </rPr>
      <t>12.1</t>
    </r>
    <r>
      <rPr>
        <sz val="10"/>
        <rFont val="Osaka"/>
        <family val="3"/>
      </rPr>
      <t>，表</t>
    </r>
    <r>
      <rPr>
        <sz val="10"/>
        <rFont val="Geneva"/>
        <family val="0"/>
      </rPr>
      <t>12.2</t>
    </r>
    <r>
      <rPr>
        <sz val="10"/>
        <rFont val="Osaka"/>
        <family val="3"/>
      </rPr>
      <t>用ファイル</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</si>
</sst>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yy"/>
  </numFmts>
  <fonts count="9">
    <font>
      <sz val="10"/>
      <name val="Geneva"/>
      <family val="0"/>
    </font>
    <font>
      <b/>
      <sz val="10"/>
      <name val="Geneva"/>
      <family val="0"/>
    </font>
    <font>
      <i/>
      <sz val="10"/>
      <name val="Geneva"/>
      <family val="0"/>
    </font>
    <font>
      <b/>
      <i/>
      <sz val="10"/>
      <name val="Geneva"/>
      <family val="0"/>
    </font>
    <font>
      <sz val="10"/>
      <name val="細明朝体"/>
      <family val="0"/>
    </font>
    <font>
      <sz val="10"/>
      <color indexed="8"/>
      <name val="Geneva"/>
      <family val="0"/>
    </font>
    <font>
      <sz val="10"/>
      <color indexed="8"/>
      <name val="細明朝体"/>
      <family val="0"/>
    </font>
    <font>
      <sz val="6"/>
      <name val="Osaka"/>
      <family val="3"/>
    </font>
    <font>
      <sz val="10"/>
      <name val="Osaka"/>
      <family val="3"/>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cellStyleXfs>
  <cellXfs count="14">
    <xf numFmtId="0" fontId="0" fillId="0" borderId="0" xfId="0" applyAlignment="1">
      <alignment/>
    </xf>
    <xf numFmtId="0" fontId="4" fillId="0" borderId="0" xfId="0" applyFont="1" applyAlignment="1">
      <alignment/>
    </xf>
    <xf numFmtId="17" fontId="0" fillId="0" borderId="0" xfId="0" applyNumberFormat="1" applyAlignment="1">
      <alignment/>
    </xf>
    <xf numFmtId="2" fontId="0" fillId="0" borderId="0" xfId="0" applyNumberFormat="1" applyAlignment="1">
      <alignment horizontal="right"/>
    </xf>
    <xf numFmtId="0" fontId="0" fillId="0" borderId="0" xfId="0" applyAlignment="1">
      <alignment horizontal="right"/>
    </xf>
    <xf numFmtId="0" fontId="4" fillId="0" borderId="0" xfId="0" applyFont="1" applyAlignment="1">
      <alignment horizontal="center"/>
    </xf>
    <xf numFmtId="0" fontId="4" fillId="0" borderId="0" xfId="0" applyFont="1" applyAlignment="1">
      <alignment horizontal="right"/>
    </xf>
    <xf numFmtId="176" fontId="0" fillId="0" borderId="0" xfId="0" applyNumberFormat="1" applyAlignment="1">
      <alignment/>
    </xf>
    <xf numFmtId="2" fontId="0" fillId="0" borderId="0" xfId="0" applyNumberFormat="1" applyAlignment="1">
      <alignment/>
    </xf>
    <xf numFmtId="2" fontId="0" fillId="0" borderId="0" xfId="0" applyNumberFormat="1" applyFont="1" applyAlignment="1">
      <alignment/>
    </xf>
    <xf numFmtId="0" fontId="0" fillId="0" borderId="0" xfId="0" applyFont="1" applyAlignment="1">
      <alignment/>
    </xf>
    <xf numFmtId="2" fontId="4" fillId="0" borderId="0" xfId="0" applyNumberFormat="1" applyFont="1" applyAlignment="1">
      <alignment/>
    </xf>
    <xf numFmtId="2" fontId="4" fillId="0" borderId="0" xfId="0" applyNumberFormat="1" applyFont="1" applyAlignment="1">
      <alignment horizontal="center"/>
    </xf>
    <xf numFmtId="0" fontId="8" fillId="0" borderId="0" xfId="0" applyFont="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03625"/>
          <c:w val="0.94675"/>
          <c:h val="0.9275"/>
        </c:manualLayout>
      </c:layout>
      <c:lineChart>
        <c:grouping val="standard"/>
        <c:varyColors val="0"/>
        <c:ser>
          <c:idx val="0"/>
          <c:order val="0"/>
          <c:tx>
            <c:strRef>
              <c:f>CUASA!$B$3</c:f>
              <c:strCache>
                <c:ptCount val="1"/>
                <c:pt idx="0">
                  <c:v>CUA</c:v>
                </c:pt>
              </c:strCache>
            </c:strRef>
          </c:tx>
          <c:extLst>
            <c:ext xmlns:c14="http://schemas.microsoft.com/office/drawing/2007/8/2/chart" uri="{6F2FDCE9-48DA-4B69-8628-5D25D57E5C99}">
              <c14:invertSolidFillFmt>
                <c14:spPr>
                  <a:solidFill>
                    <a:srgbClr val="000000"/>
                  </a:solidFill>
                </c14:spPr>
              </c14:invertSolidFillFmt>
            </c:ext>
          </c:extLst>
          <c:cat>
            <c:strRef>
              <c:f>CUASA!$A$4:$A$51</c:f>
              <c:strCache>
                <c:ptCount val="48"/>
                <c:pt idx="0">
                  <c:v>29586</c:v>
                </c:pt>
                <c:pt idx="1">
                  <c:v>29617</c:v>
                </c:pt>
                <c:pt idx="2">
                  <c:v>29645</c:v>
                </c:pt>
                <c:pt idx="3">
                  <c:v>29676</c:v>
                </c:pt>
                <c:pt idx="4">
                  <c:v>29706</c:v>
                </c:pt>
                <c:pt idx="5">
                  <c:v>29737</c:v>
                </c:pt>
                <c:pt idx="6">
                  <c:v>29767</c:v>
                </c:pt>
                <c:pt idx="7">
                  <c:v>29798</c:v>
                </c:pt>
                <c:pt idx="8">
                  <c:v>29829</c:v>
                </c:pt>
                <c:pt idx="9">
                  <c:v>29859</c:v>
                </c:pt>
                <c:pt idx="10">
                  <c:v>29890</c:v>
                </c:pt>
                <c:pt idx="11">
                  <c:v>29920</c:v>
                </c:pt>
                <c:pt idx="12">
                  <c:v>29951</c:v>
                </c:pt>
                <c:pt idx="13">
                  <c:v>29982</c:v>
                </c:pt>
                <c:pt idx="14">
                  <c:v>30010</c:v>
                </c:pt>
                <c:pt idx="15">
                  <c:v>30041</c:v>
                </c:pt>
                <c:pt idx="16">
                  <c:v>30071</c:v>
                </c:pt>
                <c:pt idx="17">
                  <c:v>30102</c:v>
                </c:pt>
                <c:pt idx="18">
                  <c:v>30132</c:v>
                </c:pt>
                <c:pt idx="19">
                  <c:v>30163</c:v>
                </c:pt>
                <c:pt idx="20">
                  <c:v>30194</c:v>
                </c:pt>
                <c:pt idx="21">
                  <c:v>30224</c:v>
                </c:pt>
                <c:pt idx="22">
                  <c:v>30255</c:v>
                </c:pt>
                <c:pt idx="23">
                  <c:v>30285</c:v>
                </c:pt>
                <c:pt idx="24">
                  <c:v>30316</c:v>
                </c:pt>
                <c:pt idx="25">
                  <c:v>30347</c:v>
                </c:pt>
                <c:pt idx="26">
                  <c:v>30375</c:v>
                </c:pt>
                <c:pt idx="27">
                  <c:v>30406</c:v>
                </c:pt>
                <c:pt idx="28">
                  <c:v>30436</c:v>
                </c:pt>
                <c:pt idx="29">
                  <c:v>30467</c:v>
                </c:pt>
                <c:pt idx="30">
                  <c:v>30497</c:v>
                </c:pt>
                <c:pt idx="31">
                  <c:v>30528</c:v>
                </c:pt>
                <c:pt idx="32">
                  <c:v>30559</c:v>
                </c:pt>
                <c:pt idx="33">
                  <c:v>30589</c:v>
                </c:pt>
                <c:pt idx="34">
                  <c:v>30620</c:v>
                </c:pt>
                <c:pt idx="35">
                  <c:v>30650</c:v>
                </c:pt>
                <c:pt idx="36">
                  <c:v>30681</c:v>
                </c:pt>
                <c:pt idx="37">
                  <c:v>30712</c:v>
                </c:pt>
                <c:pt idx="38">
                  <c:v>30741</c:v>
                </c:pt>
                <c:pt idx="39">
                  <c:v>30772</c:v>
                </c:pt>
                <c:pt idx="40">
                  <c:v>30802</c:v>
                </c:pt>
                <c:pt idx="41">
                  <c:v>30833</c:v>
                </c:pt>
                <c:pt idx="42">
                  <c:v>30863</c:v>
                </c:pt>
                <c:pt idx="43">
                  <c:v>30894</c:v>
                </c:pt>
                <c:pt idx="44">
                  <c:v>30925</c:v>
                </c:pt>
                <c:pt idx="45">
                  <c:v>30955</c:v>
                </c:pt>
                <c:pt idx="46">
                  <c:v>30986</c:v>
                </c:pt>
                <c:pt idx="47">
                  <c:v>31016</c:v>
                </c:pt>
              </c:strCache>
            </c:strRef>
          </c:cat>
          <c:val>
            <c:numRef>
              <c:f>CUASA!$B$4:$B$51</c:f>
              <c:numCache>
                <c:ptCount val="48"/>
                <c:pt idx="0">
                  <c:v>7.91</c:v>
                </c:pt>
                <c:pt idx="1">
                  <c:v>25.32</c:v>
                </c:pt>
                <c:pt idx="2">
                  <c:v>34.95</c:v>
                </c:pt>
                <c:pt idx="3">
                  <c:v>41.04</c:v>
                </c:pt>
                <c:pt idx="4">
                  <c:v>35.7</c:v>
                </c:pt>
                <c:pt idx="5">
                  <c:v>55.88</c:v>
                </c:pt>
                <c:pt idx="6">
                  <c:v>49.17</c:v>
                </c:pt>
                <c:pt idx="7">
                  <c:v>33.99</c:v>
                </c:pt>
                <c:pt idx="8">
                  <c:v>47.79</c:v>
                </c:pt>
                <c:pt idx="9">
                  <c:v>47.09</c:v>
                </c:pt>
                <c:pt idx="10">
                  <c:v>44.87</c:v>
                </c:pt>
                <c:pt idx="11">
                  <c:v>67.98</c:v>
                </c:pt>
                <c:pt idx="12">
                  <c:v>19.3</c:v>
                </c:pt>
                <c:pt idx="13">
                  <c:v>38.92</c:v>
                </c:pt>
                <c:pt idx="14">
                  <c:v>68.46</c:v>
                </c:pt>
                <c:pt idx="15">
                  <c:v>77.8</c:v>
                </c:pt>
                <c:pt idx="16">
                  <c:v>76.29</c:v>
                </c:pt>
                <c:pt idx="17">
                  <c:v>76.9</c:v>
                </c:pt>
                <c:pt idx="18">
                  <c:v>80.85</c:v>
                </c:pt>
                <c:pt idx="19">
                  <c:v>70.86</c:v>
                </c:pt>
                <c:pt idx="20">
                  <c:v>92.42</c:v>
                </c:pt>
                <c:pt idx="21">
                  <c:v>82.51</c:v>
                </c:pt>
                <c:pt idx="22">
                  <c:v>82.23</c:v>
                </c:pt>
                <c:pt idx="23">
                  <c:v>91.91</c:v>
                </c:pt>
                <c:pt idx="24">
                  <c:v>48.41</c:v>
                </c:pt>
                <c:pt idx="25">
                  <c:v>76.34</c:v>
                </c:pt>
                <c:pt idx="26">
                  <c:v>84.87</c:v>
                </c:pt>
                <c:pt idx="27">
                  <c:v>81.52</c:v>
                </c:pt>
                <c:pt idx="28">
                  <c:v>71.12</c:v>
                </c:pt>
                <c:pt idx="29">
                  <c:v>74.98</c:v>
                </c:pt>
                <c:pt idx="30">
                  <c:v>72.84</c:v>
                </c:pt>
                <c:pt idx="31">
                  <c:v>53.96</c:v>
                </c:pt>
                <c:pt idx="32">
                  <c:v>85.09</c:v>
                </c:pt>
                <c:pt idx="33">
                  <c:v>65.46</c:v>
                </c:pt>
                <c:pt idx="34">
                  <c:v>57.92</c:v>
                </c:pt>
                <c:pt idx="35">
                  <c:v>94.35</c:v>
                </c:pt>
                <c:pt idx="36">
                  <c:v>35.05</c:v>
                </c:pt>
                <c:pt idx="37">
                  <c:v>65.87</c:v>
                </c:pt>
                <c:pt idx="38">
                  <c:v>83.29</c:v>
                </c:pt>
                <c:pt idx="39">
                  <c:v>68.78</c:v>
                </c:pt>
                <c:pt idx="40">
                  <c:v>55.68</c:v>
                </c:pt>
                <c:pt idx="41">
                  <c:v>61.21</c:v>
                </c:pt>
                <c:pt idx="42">
                  <c:v>64.98</c:v>
                </c:pt>
                <c:pt idx="43">
                  <c:v>49.73</c:v>
                </c:pt>
                <c:pt idx="44">
                  <c:v>75.81</c:v>
                </c:pt>
                <c:pt idx="45">
                  <c:v>74.53</c:v>
                </c:pt>
                <c:pt idx="46">
                  <c:v>68.01</c:v>
                </c:pt>
                <c:pt idx="47">
                  <c:v>93.37</c:v>
                </c:pt>
              </c:numCache>
            </c:numRef>
          </c:val>
          <c:smooth val="0"/>
        </c:ser>
        <c:ser>
          <c:idx val="1"/>
          <c:order val="1"/>
          <c:tx>
            <c:strRef>
              <c:f>CUASA!$C$3</c:f>
              <c:strCache>
                <c:ptCount val="1"/>
                <c:pt idx="0">
                  <c:v>CUAMA</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CUASA!$A$4:$A$51</c:f>
              <c:strCache>
                <c:ptCount val="48"/>
                <c:pt idx="0">
                  <c:v>29586</c:v>
                </c:pt>
                <c:pt idx="1">
                  <c:v>29617</c:v>
                </c:pt>
                <c:pt idx="2">
                  <c:v>29645</c:v>
                </c:pt>
                <c:pt idx="3">
                  <c:v>29676</c:v>
                </c:pt>
                <c:pt idx="4">
                  <c:v>29706</c:v>
                </c:pt>
                <c:pt idx="5">
                  <c:v>29737</c:v>
                </c:pt>
                <c:pt idx="6">
                  <c:v>29767</c:v>
                </c:pt>
                <c:pt idx="7">
                  <c:v>29798</c:v>
                </c:pt>
                <c:pt idx="8">
                  <c:v>29829</c:v>
                </c:pt>
                <c:pt idx="9">
                  <c:v>29859</c:v>
                </c:pt>
                <c:pt idx="10">
                  <c:v>29890</c:v>
                </c:pt>
                <c:pt idx="11">
                  <c:v>29920</c:v>
                </c:pt>
                <c:pt idx="12">
                  <c:v>29951</c:v>
                </c:pt>
                <c:pt idx="13">
                  <c:v>29982</c:v>
                </c:pt>
                <c:pt idx="14">
                  <c:v>30010</c:v>
                </c:pt>
                <c:pt idx="15">
                  <c:v>30041</c:v>
                </c:pt>
                <c:pt idx="16">
                  <c:v>30071</c:v>
                </c:pt>
                <c:pt idx="17">
                  <c:v>30102</c:v>
                </c:pt>
                <c:pt idx="18">
                  <c:v>30132</c:v>
                </c:pt>
                <c:pt idx="19">
                  <c:v>30163</c:v>
                </c:pt>
                <c:pt idx="20">
                  <c:v>30194</c:v>
                </c:pt>
                <c:pt idx="21">
                  <c:v>30224</c:v>
                </c:pt>
                <c:pt idx="22">
                  <c:v>30255</c:v>
                </c:pt>
                <c:pt idx="23">
                  <c:v>30285</c:v>
                </c:pt>
                <c:pt idx="24">
                  <c:v>30316</c:v>
                </c:pt>
                <c:pt idx="25">
                  <c:v>30347</c:v>
                </c:pt>
                <c:pt idx="26">
                  <c:v>30375</c:v>
                </c:pt>
                <c:pt idx="27">
                  <c:v>30406</c:v>
                </c:pt>
                <c:pt idx="28">
                  <c:v>30436</c:v>
                </c:pt>
                <c:pt idx="29">
                  <c:v>30467</c:v>
                </c:pt>
                <c:pt idx="30">
                  <c:v>30497</c:v>
                </c:pt>
                <c:pt idx="31">
                  <c:v>30528</c:v>
                </c:pt>
                <c:pt idx="32">
                  <c:v>30559</c:v>
                </c:pt>
                <c:pt idx="33">
                  <c:v>30589</c:v>
                </c:pt>
                <c:pt idx="34">
                  <c:v>30620</c:v>
                </c:pt>
                <c:pt idx="35">
                  <c:v>30650</c:v>
                </c:pt>
                <c:pt idx="36">
                  <c:v>30681</c:v>
                </c:pt>
                <c:pt idx="37">
                  <c:v>30712</c:v>
                </c:pt>
                <c:pt idx="38">
                  <c:v>30741</c:v>
                </c:pt>
                <c:pt idx="39">
                  <c:v>30772</c:v>
                </c:pt>
                <c:pt idx="40">
                  <c:v>30802</c:v>
                </c:pt>
                <c:pt idx="41">
                  <c:v>30833</c:v>
                </c:pt>
                <c:pt idx="42">
                  <c:v>30863</c:v>
                </c:pt>
                <c:pt idx="43">
                  <c:v>30894</c:v>
                </c:pt>
                <c:pt idx="44">
                  <c:v>30925</c:v>
                </c:pt>
                <c:pt idx="45">
                  <c:v>30955</c:v>
                </c:pt>
                <c:pt idx="46">
                  <c:v>30986</c:v>
                </c:pt>
                <c:pt idx="47">
                  <c:v>31016</c:v>
                </c:pt>
              </c:strCache>
            </c:strRef>
          </c:cat>
          <c:val>
            <c:numRef>
              <c:f>CUASA!$C$4:$C$51</c:f>
              <c:numCache>
                <c:ptCount val="48"/>
                <c:pt idx="6">
                  <c:v>41.448750000000004</c:v>
                </c:pt>
                <c:pt idx="7">
                  <c:v>42.49000000000001</c:v>
                </c:pt>
                <c:pt idx="8">
                  <c:v>44.45291666666668</c:v>
                </c:pt>
                <c:pt idx="9">
                  <c:v>47.38083333333334</c:v>
                </c:pt>
                <c:pt idx="10">
                  <c:v>50.60375</c:v>
                </c:pt>
                <c:pt idx="11">
                  <c:v>53.17083333333333</c:v>
                </c:pt>
                <c:pt idx="12">
                  <c:v>55.36666666666666</c:v>
                </c:pt>
                <c:pt idx="13">
                  <c:v>58.22291666666668</c:v>
                </c:pt>
                <c:pt idx="14">
                  <c:v>61.618750000000006</c:v>
                </c:pt>
                <c:pt idx="15">
                  <c:v>64.95416666666667</c:v>
                </c:pt>
                <c:pt idx="16">
                  <c:v>67.98666666666666</c:v>
                </c:pt>
                <c:pt idx="17">
                  <c:v>70.54041666666666</c:v>
                </c:pt>
                <c:pt idx="18">
                  <c:v>72.75041666666667</c:v>
                </c:pt>
                <c:pt idx="19">
                  <c:v>75.5225</c:v>
                </c:pt>
                <c:pt idx="20">
                  <c:v>77.76541666666667</c:v>
                </c:pt>
                <c:pt idx="21">
                  <c:v>78.60416666666666</c:v>
                </c:pt>
                <c:pt idx="22">
                  <c:v>78.54374999999999</c:v>
                </c:pt>
                <c:pt idx="23">
                  <c:v>78.24833333333333</c:v>
                </c:pt>
                <c:pt idx="24">
                  <c:v>77.83458333333334</c:v>
                </c:pt>
                <c:pt idx="25">
                  <c:v>76.79666666666668</c:v>
                </c:pt>
                <c:pt idx="26">
                  <c:v>75.78708333333334</c:v>
                </c:pt>
                <c:pt idx="27">
                  <c:v>74.77125000000001</c:v>
                </c:pt>
                <c:pt idx="28">
                  <c:v>73.04791666666668</c:v>
                </c:pt>
                <c:pt idx="29">
                  <c:v>72.13666666666668</c:v>
                </c:pt>
                <c:pt idx="30">
                  <c:v>71.68166666666667</c:v>
                </c:pt>
                <c:pt idx="31">
                  <c:v>70.68875</c:v>
                </c:pt>
                <c:pt idx="32">
                  <c:v>70.18666666666667</c:v>
                </c:pt>
                <c:pt idx="33">
                  <c:v>69.58999999999999</c:v>
                </c:pt>
                <c:pt idx="34">
                  <c:v>68.41583333333332</c:v>
                </c:pt>
                <c:pt idx="35">
                  <c:v>67.19874999999999</c:v>
                </c:pt>
                <c:pt idx="36">
                  <c:v>66.29749999999999</c:v>
                </c:pt>
                <c:pt idx="37">
                  <c:v>65.79375</c:v>
                </c:pt>
                <c:pt idx="38">
                  <c:v>65.23083333333335</c:v>
                </c:pt>
                <c:pt idx="39">
                  <c:v>65.22208333333334</c:v>
                </c:pt>
                <c:pt idx="40">
                  <c:v>66.02041666666668</c:v>
                </c:pt>
                <c:pt idx="41">
                  <c:v>66.4</c:v>
                </c:pt>
              </c:numCache>
            </c:numRef>
          </c:val>
          <c:smooth val="0"/>
        </c:ser>
        <c:marker val="1"/>
        <c:axId val="34767087"/>
        <c:axId val="44468328"/>
      </c:lineChart>
      <c:catAx>
        <c:axId val="34767087"/>
        <c:scaling>
          <c:orientation val="minMax"/>
        </c:scaling>
        <c:axPos val="b"/>
        <c:delete val="0"/>
        <c:numFmt formatCode="General" sourceLinked="1"/>
        <c:majorTickMark val="in"/>
        <c:minorTickMark val="none"/>
        <c:tickLblPos val="nextTo"/>
        <c:crossAx val="44468328"/>
        <c:crosses val="autoZero"/>
        <c:auto val="0"/>
        <c:lblOffset val="100"/>
        <c:noMultiLvlLbl val="0"/>
      </c:catAx>
      <c:valAx>
        <c:axId val="44468328"/>
        <c:scaling>
          <c:orientation val="minMax"/>
        </c:scaling>
        <c:axPos val="l"/>
        <c:delete val="0"/>
        <c:numFmt formatCode="General" sourceLinked="1"/>
        <c:majorTickMark val="in"/>
        <c:minorTickMark val="none"/>
        <c:tickLblPos val="nextTo"/>
        <c:crossAx val="34767087"/>
        <c:crossesAt val="1"/>
        <c:crossBetween val="midCat"/>
        <c:dispUnits/>
      </c:valAx>
      <c:spPr>
        <a:noFill/>
        <a:ln>
          <a:noFill/>
        </a:ln>
      </c:spPr>
    </c:plotArea>
    <c:plotVisOnly val="0"/>
    <c:dispBlanksAs val="gap"/>
    <c:showDLblsOverMax val="0"/>
  </c:chart>
  <c:txPr>
    <a:bodyPr vert="horz" rot="0"/>
    <a:lstStyle/>
    <a:p>
      <a:pPr>
        <a:defRPr lang="en-US" cap="none" sz="1000" b="0" i="0" u="none" baseline="0">
          <a:latin typeface="Geneva"/>
          <a:ea typeface="Geneva"/>
          <a:cs typeface="Geneva"/>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4025"/>
          <c:w val="0.94475"/>
          <c:h val="0.9195"/>
        </c:manualLayout>
      </c:layout>
      <c:lineChart>
        <c:grouping val="standard"/>
        <c:varyColors val="0"/>
        <c:ser>
          <c:idx val="0"/>
          <c:order val="0"/>
          <c:tx>
            <c:strRef>
              <c:f>CUASA!$B$3</c:f>
              <c:strCache>
                <c:ptCount val="1"/>
                <c:pt idx="0">
                  <c:v>CUA</c:v>
                </c:pt>
              </c:strCache>
            </c:strRef>
          </c:tx>
          <c:extLst>
            <c:ext xmlns:c14="http://schemas.microsoft.com/office/drawing/2007/8/2/chart" uri="{6F2FDCE9-48DA-4B69-8628-5D25D57E5C99}">
              <c14:invertSolidFillFmt>
                <c14:spPr>
                  <a:solidFill>
                    <a:srgbClr val="000000"/>
                  </a:solidFill>
                </c14:spPr>
              </c14:invertSolidFillFmt>
            </c:ext>
          </c:extLst>
          <c:cat>
            <c:strRef>
              <c:f>CUASA!$A$4:$A$51</c:f>
              <c:strCache>
                <c:ptCount val="48"/>
                <c:pt idx="0">
                  <c:v>29586</c:v>
                </c:pt>
                <c:pt idx="1">
                  <c:v>29617</c:v>
                </c:pt>
                <c:pt idx="2">
                  <c:v>29645</c:v>
                </c:pt>
                <c:pt idx="3">
                  <c:v>29676</c:v>
                </c:pt>
                <c:pt idx="4">
                  <c:v>29706</c:v>
                </c:pt>
                <c:pt idx="5">
                  <c:v>29737</c:v>
                </c:pt>
                <c:pt idx="6">
                  <c:v>29767</c:v>
                </c:pt>
                <c:pt idx="7">
                  <c:v>29798</c:v>
                </c:pt>
                <c:pt idx="8">
                  <c:v>29829</c:v>
                </c:pt>
                <c:pt idx="9">
                  <c:v>29859</c:v>
                </c:pt>
                <c:pt idx="10">
                  <c:v>29890</c:v>
                </c:pt>
                <c:pt idx="11">
                  <c:v>29920</c:v>
                </c:pt>
                <c:pt idx="12">
                  <c:v>29951</c:v>
                </c:pt>
                <c:pt idx="13">
                  <c:v>29982</c:v>
                </c:pt>
                <c:pt idx="14">
                  <c:v>30010</c:v>
                </c:pt>
                <c:pt idx="15">
                  <c:v>30041</c:v>
                </c:pt>
                <c:pt idx="16">
                  <c:v>30071</c:v>
                </c:pt>
                <c:pt idx="17">
                  <c:v>30102</c:v>
                </c:pt>
                <c:pt idx="18">
                  <c:v>30132</c:v>
                </c:pt>
                <c:pt idx="19">
                  <c:v>30163</c:v>
                </c:pt>
                <c:pt idx="20">
                  <c:v>30194</c:v>
                </c:pt>
                <c:pt idx="21">
                  <c:v>30224</c:v>
                </c:pt>
                <c:pt idx="22">
                  <c:v>30255</c:v>
                </c:pt>
                <c:pt idx="23">
                  <c:v>30285</c:v>
                </c:pt>
                <c:pt idx="24">
                  <c:v>30316</c:v>
                </c:pt>
                <c:pt idx="25">
                  <c:v>30347</c:v>
                </c:pt>
                <c:pt idx="26">
                  <c:v>30375</c:v>
                </c:pt>
                <c:pt idx="27">
                  <c:v>30406</c:v>
                </c:pt>
                <c:pt idx="28">
                  <c:v>30436</c:v>
                </c:pt>
                <c:pt idx="29">
                  <c:v>30467</c:v>
                </c:pt>
                <c:pt idx="30">
                  <c:v>30497</c:v>
                </c:pt>
                <c:pt idx="31">
                  <c:v>30528</c:v>
                </c:pt>
                <c:pt idx="32">
                  <c:v>30559</c:v>
                </c:pt>
                <c:pt idx="33">
                  <c:v>30589</c:v>
                </c:pt>
                <c:pt idx="34">
                  <c:v>30620</c:v>
                </c:pt>
                <c:pt idx="35">
                  <c:v>30650</c:v>
                </c:pt>
                <c:pt idx="36">
                  <c:v>30681</c:v>
                </c:pt>
                <c:pt idx="37">
                  <c:v>30712</c:v>
                </c:pt>
                <c:pt idx="38">
                  <c:v>30741</c:v>
                </c:pt>
                <c:pt idx="39">
                  <c:v>30772</c:v>
                </c:pt>
                <c:pt idx="40">
                  <c:v>30802</c:v>
                </c:pt>
                <c:pt idx="41">
                  <c:v>30833</c:v>
                </c:pt>
                <c:pt idx="42">
                  <c:v>30863</c:v>
                </c:pt>
                <c:pt idx="43">
                  <c:v>30894</c:v>
                </c:pt>
                <c:pt idx="44">
                  <c:v>30925</c:v>
                </c:pt>
                <c:pt idx="45">
                  <c:v>30955</c:v>
                </c:pt>
                <c:pt idx="46">
                  <c:v>30986</c:v>
                </c:pt>
                <c:pt idx="47">
                  <c:v>31016</c:v>
                </c:pt>
              </c:strCache>
            </c:strRef>
          </c:cat>
          <c:val>
            <c:numRef>
              <c:f>CUASA!$B$4:$B$51</c:f>
              <c:numCache>
                <c:ptCount val="48"/>
                <c:pt idx="0">
                  <c:v>7.91</c:v>
                </c:pt>
                <c:pt idx="1">
                  <c:v>25.32</c:v>
                </c:pt>
                <c:pt idx="2">
                  <c:v>34.95</c:v>
                </c:pt>
                <c:pt idx="3">
                  <c:v>41.04</c:v>
                </c:pt>
                <c:pt idx="4">
                  <c:v>35.7</c:v>
                </c:pt>
                <c:pt idx="5">
                  <c:v>55.88</c:v>
                </c:pt>
                <c:pt idx="6">
                  <c:v>49.17</c:v>
                </c:pt>
                <c:pt idx="7">
                  <c:v>33.99</c:v>
                </c:pt>
                <c:pt idx="8">
                  <c:v>47.79</c:v>
                </c:pt>
                <c:pt idx="9">
                  <c:v>47.09</c:v>
                </c:pt>
                <c:pt idx="10">
                  <c:v>44.87</c:v>
                </c:pt>
                <c:pt idx="11">
                  <c:v>67.98</c:v>
                </c:pt>
                <c:pt idx="12">
                  <c:v>19.3</c:v>
                </c:pt>
                <c:pt idx="13">
                  <c:v>38.92</c:v>
                </c:pt>
                <c:pt idx="14">
                  <c:v>68.46</c:v>
                </c:pt>
                <c:pt idx="15">
                  <c:v>77.8</c:v>
                </c:pt>
                <c:pt idx="16">
                  <c:v>76.29</c:v>
                </c:pt>
                <c:pt idx="17">
                  <c:v>76.9</c:v>
                </c:pt>
                <c:pt idx="18">
                  <c:v>80.85</c:v>
                </c:pt>
                <c:pt idx="19">
                  <c:v>70.86</c:v>
                </c:pt>
                <c:pt idx="20">
                  <c:v>92.42</c:v>
                </c:pt>
                <c:pt idx="21">
                  <c:v>82.51</c:v>
                </c:pt>
                <c:pt idx="22">
                  <c:v>82.23</c:v>
                </c:pt>
                <c:pt idx="23">
                  <c:v>91.91</c:v>
                </c:pt>
                <c:pt idx="24">
                  <c:v>48.41</c:v>
                </c:pt>
                <c:pt idx="25">
                  <c:v>76.34</c:v>
                </c:pt>
                <c:pt idx="26">
                  <c:v>84.87</c:v>
                </c:pt>
                <c:pt idx="27">
                  <c:v>81.52</c:v>
                </c:pt>
                <c:pt idx="28">
                  <c:v>71.12</c:v>
                </c:pt>
                <c:pt idx="29">
                  <c:v>74.98</c:v>
                </c:pt>
                <c:pt idx="30">
                  <c:v>72.84</c:v>
                </c:pt>
                <c:pt idx="31">
                  <c:v>53.96</c:v>
                </c:pt>
                <c:pt idx="32">
                  <c:v>85.09</c:v>
                </c:pt>
                <c:pt idx="33">
                  <c:v>65.46</c:v>
                </c:pt>
                <c:pt idx="34">
                  <c:v>57.92</c:v>
                </c:pt>
                <c:pt idx="35">
                  <c:v>94.35</c:v>
                </c:pt>
                <c:pt idx="36">
                  <c:v>35.05</c:v>
                </c:pt>
                <c:pt idx="37">
                  <c:v>65.87</c:v>
                </c:pt>
                <c:pt idx="38">
                  <c:v>83.29</c:v>
                </c:pt>
                <c:pt idx="39">
                  <c:v>68.78</c:v>
                </c:pt>
                <c:pt idx="40">
                  <c:v>55.68</c:v>
                </c:pt>
                <c:pt idx="41">
                  <c:v>61.21</c:v>
                </c:pt>
                <c:pt idx="42">
                  <c:v>64.98</c:v>
                </c:pt>
                <c:pt idx="43">
                  <c:v>49.73</c:v>
                </c:pt>
                <c:pt idx="44">
                  <c:v>75.81</c:v>
                </c:pt>
                <c:pt idx="45">
                  <c:v>74.53</c:v>
                </c:pt>
                <c:pt idx="46">
                  <c:v>68.01</c:v>
                </c:pt>
                <c:pt idx="47">
                  <c:v>93.37</c:v>
                </c:pt>
              </c:numCache>
            </c:numRef>
          </c:val>
          <c:smooth val="0"/>
        </c:ser>
        <c:marker val="1"/>
        <c:axId val="64670633"/>
        <c:axId val="45164786"/>
      </c:lineChart>
      <c:catAx>
        <c:axId val="64670633"/>
        <c:scaling>
          <c:orientation val="minMax"/>
        </c:scaling>
        <c:axPos val="b"/>
        <c:delete val="0"/>
        <c:numFmt formatCode="General" sourceLinked="1"/>
        <c:majorTickMark val="in"/>
        <c:minorTickMark val="none"/>
        <c:tickLblPos val="nextTo"/>
        <c:crossAx val="45164786"/>
        <c:crosses val="autoZero"/>
        <c:auto val="0"/>
        <c:lblOffset val="100"/>
        <c:noMultiLvlLbl val="0"/>
      </c:catAx>
      <c:valAx>
        <c:axId val="45164786"/>
        <c:scaling>
          <c:orientation val="minMax"/>
        </c:scaling>
        <c:axPos val="l"/>
        <c:delete val="0"/>
        <c:numFmt formatCode="General" sourceLinked="1"/>
        <c:majorTickMark val="in"/>
        <c:minorTickMark val="none"/>
        <c:tickLblPos val="nextTo"/>
        <c:crossAx val="64670633"/>
        <c:crossesAt val="1"/>
        <c:crossBetween val="midCat"/>
        <c:dispUnits/>
      </c:valAx>
      <c:spPr>
        <a:noFill/>
        <a:ln>
          <a:noFill/>
        </a:ln>
      </c:spPr>
    </c:plotArea>
    <c:plotVisOnly val="0"/>
    <c:dispBlanksAs val="gap"/>
    <c:showDLblsOverMax val="0"/>
  </c:chart>
  <c:txPr>
    <a:bodyPr vert="horz" rot="0"/>
    <a:lstStyle/>
    <a:p>
      <a:pPr>
        <a:defRPr lang="en-US" cap="none" sz="1000" b="0" i="0" u="none" baseline="0">
          <a:latin typeface="Geneva"/>
          <a:ea typeface="Geneva"/>
          <a:cs typeface="Geneva"/>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4"/>
      <c:rotY val="57"/>
      <c:depthPercent val="100"/>
      <c:rAngAx val="0"/>
      <c:perspective val="0"/>
    </c:view3D>
    <c:plotArea>
      <c:layout>
        <c:manualLayout>
          <c:xMode val="edge"/>
          <c:yMode val="edge"/>
          <c:x val="0.02525"/>
          <c:y val="0.03475"/>
          <c:w val="0.9495"/>
          <c:h val="0.9305"/>
        </c:manualLayout>
      </c:layout>
      <c:line3DChart>
        <c:grouping val="standard"/>
        <c:varyColors val="0"/>
        <c:ser>
          <c:idx val="0"/>
          <c:order val="0"/>
          <c:tx>
            <c:strRef>
              <c:f>CUASA!$K$4</c:f>
              <c:strCache>
                <c:ptCount val="1"/>
                <c:pt idx="0">
                  <c:v>1</c:v>
                </c:pt>
              </c:strCache>
            </c:strRef>
          </c:tx>
          <c:extLst>
            <c:ext xmlns:c14="http://schemas.microsoft.com/office/drawing/2007/8/2/chart" uri="{6F2FDCE9-48DA-4B69-8628-5D25D57E5C99}">
              <c14:invertSolidFillFmt>
                <c14:spPr>
                  <a:solidFill>
                    <a:srgbClr val="000000"/>
                  </a:solidFill>
                </c14:spPr>
              </c14:invertSolidFillFmt>
            </c:ext>
          </c:extLst>
          <c:cat>
            <c:numRef>
              <c:f>CUASA!$L$3:$O$3</c:f>
              <c:numCache/>
            </c:numRef>
          </c:cat>
          <c:val>
            <c:numRef>
              <c:f>CUASA!$L$4:$O$4</c:f>
              <c:numCache/>
            </c:numRef>
          </c:val>
          <c:smooth val="0"/>
        </c:ser>
        <c:ser>
          <c:idx val="1"/>
          <c:order val="1"/>
          <c:tx>
            <c:strRef>
              <c:f>CUASA!$K$5</c:f>
              <c:strCache>
                <c:ptCount val="1"/>
                <c:pt idx="0">
                  <c:v>2</c:v>
                </c:pt>
              </c:strCache>
            </c:strRef>
          </c:tx>
          <c:extLst>
            <c:ext xmlns:c14="http://schemas.microsoft.com/office/drawing/2007/8/2/chart" uri="{6F2FDCE9-48DA-4B69-8628-5D25D57E5C99}">
              <c14:invertSolidFillFmt>
                <c14:spPr>
                  <a:solidFill>
                    <a:srgbClr val="000000"/>
                  </a:solidFill>
                </c14:spPr>
              </c14:invertSolidFillFmt>
            </c:ext>
          </c:extLst>
          <c:cat>
            <c:numRef>
              <c:f>CUASA!$L$3:$O$3</c:f>
              <c:numCache/>
            </c:numRef>
          </c:cat>
          <c:val>
            <c:numRef>
              <c:f>CUASA!$L$5:$O$5</c:f>
              <c:numCache/>
            </c:numRef>
          </c:val>
          <c:smooth val="0"/>
        </c:ser>
        <c:ser>
          <c:idx val="2"/>
          <c:order val="2"/>
          <c:tx>
            <c:strRef>
              <c:f>CUASA!$K$6</c:f>
              <c:strCache>
                <c:ptCount val="1"/>
                <c:pt idx="0">
                  <c:v>3</c:v>
                </c:pt>
              </c:strCache>
            </c:strRef>
          </c:tx>
          <c:extLst>
            <c:ext xmlns:c14="http://schemas.microsoft.com/office/drawing/2007/8/2/chart" uri="{6F2FDCE9-48DA-4B69-8628-5D25D57E5C99}">
              <c14:invertSolidFillFmt>
                <c14:spPr>
                  <a:solidFill>
                    <a:srgbClr val="000000"/>
                  </a:solidFill>
                </c14:spPr>
              </c14:invertSolidFillFmt>
            </c:ext>
          </c:extLst>
          <c:cat>
            <c:numRef>
              <c:f>CUASA!$L$3:$O$3</c:f>
              <c:numCache/>
            </c:numRef>
          </c:cat>
          <c:val>
            <c:numRef>
              <c:f>CUASA!$L$6:$O$6</c:f>
              <c:numCache/>
            </c:numRef>
          </c:val>
          <c:smooth val="0"/>
        </c:ser>
        <c:ser>
          <c:idx val="3"/>
          <c:order val="3"/>
          <c:tx>
            <c:strRef>
              <c:f>CUASA!$K$7</c:f>
              <c:strCache>
                <c:ptCount val="1"/>
                <c:pt idx="0">
                  <c:v>4</c:v>
                </c:pt>
              </c:strCache>
            </c:strRef>
          </c:tx>
          <c:extLst>
            <c:ext xmlns:c14="http://schemas.microsoft.com/office/drawing/2007/8/2/chart" uri="{6F2FDCE9-48DA-4B69-8628-5D25D57E5C99}">
              <c14:invertSolidFillFmt>
                <c14:spPr>
                  <a:solidFill>
                    <a:srgbClr val="000000"/>
                  </a:solidFill>
                </c14:spPr>
              </c14:invertSolidFillFmt>
            </c:ext>
          </c:extLst>
          <c:cat>
            <c:numRef>
              <c:f>CUASA!$L$3:$O$3</c:f>
              <c:numCache/>
            </c:numRef>
          </c:cat>
          <c:val>
            <c:numRef>
              <c:f>CUASA!$L$7:$O$7</c:f>
              <c:numCache/>
            </c:numRef>
          </c:val>
          <c:smooth val="0"/>
        </c:ser>
        <c:ser>
          <c:idx val="4"/>
          <c:order val="4"/>
          <c:tx>
            <c:strRef>
              <c:f>CUASA!$K$8</c:f>
              <c:strCache>
                <c:ptCount val="1"/>
                <c:pt idx="0">
                  <c:v>5</c:v>
                </c:pt>
              </c:strCache>
            </c:strRef>
          </c:tx>
          <c:extLst>
            <c:ext xmlns:c14="http://schemas.microsoft.com/office/drawing/2007/8/2/chart" uri="{6F2FDCE9-48DA-4B69-8628-5D25D57E5C99}">
              <c14:invertSolidFillFmt>
                <c14:spPr>
                  <a:solidFill>
                    <a:srgbClr val="000000"/>
                  </a:solidFill>
                </c14:spPr>
              </c14:invertSolidFillFmt>
            </c:ext>
          </c:extLst>
          <c:cat>
            <c:numRef>
              <c:f>CUASA!$L$3:$O$3</c:f>
              <c:numCache/>
            </c:numRef>
          </c:cat>
          <c:val>
            <c:numRef>
              <c:f>CUASA!$L$8:$O$8</c:f>
              <c:numCache/>
            </c:numRef>
          </c:val>
          <c:smooth val="0"/>
        </c:ser>
        <c:ser>
          <c:idx val="5"/>
          <c:order val="5"/>
          <c:tx>
            <c:strRef>
              <c:f>CUASA!$K$9</c:f>
              <c:strCache>
                <c:ptCount val="1"/>
                <c:pt idx="0">
                  <c:v>6</c:v>
                </c:pt>
              </c:strCache>
            </c:strRef>
          </c:tx>
          <c:extLst>
            <c:ext xmlns:c14="http://schemas.microsoft.com/office/drawing/2007/8/2/chart" uri="{6F2FDCE9-48DA-4B69-8628-5D25D57E5C99}">
              <c14:invertSolidFillFmt>
                <c14:spPr>
                  <a:solidFill>
                    <a:srgbClr val="000000"/>
                  </a:solidFill>
                </c14:spPr>
              </c14:invertSolidFillFmt>
            </c:ext>
          </c:extLst>
          <c:cat>
            <c:numRef>
              <c:f>CUASA!$L$3:$O$3</c:f>
              <c:numCache/>
            </c:numRef>
          </c:cat>
          <c:val>
            <c:numRef>
              <c:f>CUASA!$L$9:$O$9</c:f>
              <c:numCache/>
            </c:numRef>
          </c:val>
          <c:smooth val="0"/>
        </c:ser>
        <c:ser>
          <c:idx val="6"/>
          <c:order val="6"/>
          <c:tx>
            <c:strRef>
              <c:f>CUASA!$K$10</c:f>
              <c:strCache>
                <c:ptCount val="1"/>
                <c:pt idx="0">
                  <c:v>7</c:v>
                </c:pt>
              </c:strCache>
            </c:strRef>
          </c:tx>
          <c:extLst>
            <c:ext xmlns:c14="http://schemas.microsoft.com/office/drawing/2007/8/2/chart" uri="{6F2FDCE9-48DA-4B69-8628-5D25D57E5C99}">
              <c14:invertSolidFillFmt>
                <c14:spPr>
                  <a:solidFill>
                    <a:srgbClr val="000000"/>
                  </a:solidFill>
                </c14:spPr>
              </c14:invertSolidFillFmt>
            </c:ext>
          </c:extLst>
          <c:cat>
            <c:numRef>
              <c:f>CUASA!$L$3:$O$3</c:f>
              <c:numCache/>
            </c:numRef>
          </c:cat>
          <c:val>
            <c:numRef>
              <c:f>CUASA!$L$10:$O$10</c:f>
              <c:numCache/>
            </c:numRef>
          </c:val>
          <c:smooth val="0"/>
        </c:ser>
        <c:ser>
          <c:idx val="7"/>
          <c:order val="7"/>
          <c:tx>
            <c:strRef>
              <c:f>CUASA!$K$11</c:f>
              <c:strCache>
                <c:ptCount val="1"/>
                <c:pt idx="0">
                  <c:v>8</c:v>
                </c:pt>
              </c:strCache>
            </c:strRef>
          </c:tx>
          <c:extLst>
            <c:ext xmlns:c14="http://schemas.microsoft.com/office/drawing/2007/8/2/chart" uri="{6F2FDCE9-48DA-4B69-8628-5D25D57E5C99}">
              <c14:invertSolidFillFmt>
                <c14:spPr>
                  <a:solidFill>
                    <a:srgbClr val="000000"/>
                  </a:solidFill>
                </c14:spPr>
              </c14:invertSolidFillFmt>
            </c:ext>
          </c:extLst>
          <c:cat>
            <c:numRef>
              <c:f>CUASA!$L$3:$O$3</c:f>
              <c:numCache/>
            </c:numRef>
          </c:cat>
          <c:val>
            <c:numRef>
              <c:f>CUASA!$L$11:$O$11</c:f>
              <c:numCache/>
            </c:numRef>
          </c:val>
          <c:smooth val="0"/>
        </c:ser>
        <c:ser>
          <c:idx val="8"/>
          <c:order val="8"/>
          <c:tx>
            <c:strRef>
              <c:f>CUASA!$K$12</c:f>
              <c:strCache>
                <c:ptCount val="1"/>
                <c:pt idx="0">
                  <c:v>9</c:v>
                </c:pt>
              </c:strCache>
            </c:strRef>
          </c:tx>
          <c:extLst>
            <c:ext xmlns:c14="http://schemas.microsoft.com/office/drawing/2007/8/2/chart" uri="{6F2FDCE9-48DA-4B69-8628-5D25D57E5C99}">
              <c14:invertSolidFillFmt>
                <c14:spPr>
                  <a:solidFill>
                    <a:srgbClr val="000000"/>
                  </a:solidFill>
                </c14:spPr>
              </c14:invertSolidFillFmt>
            </c:ext>
          </c:extLst>
          <c:cat>
            <c:numRef>
              <c:f>CUASA!$L$3:$O$3</c:f>
              <c:numCache/>
            </c:numRef>
          </c:cat>
          <c:val>
            <c:numRef>
              <c:f>CUASA!$L$12:$O$12</c:f>
              <c:numCache/>
            </c:numRef>
          </c:val>
          <c:smooth val="0"/>
        </c:ser>
        <c:ser>
          <c:idx val="9"/>
          <c:order val="9"/>
          <c:tx>
            <c:strRef>
              <c:f>CUASA!$K$13</c:f>
              <c:strCache>
                <c:ptCount val="1"/>
                <c:pt idx="0">
                  <c:v>10</c:v>
                </c:pt>
              </c:strCache>
            </c:strRef>
          </c:tx>
          <c:extLst>
            <c:ext xmlns:c14="http://schemas.microsoft.com/office/drawing/2007/8/2/chart" uri="{6F2FDCE9-48DA-4B69-8628-5D25D57E5C99}">
              <c14:invertSolidFillFmt>
                <c14:spPr>
                  <a:solidFill>
                    <a:srgbClr val="000000"/>
                  </a:solidFill>
                </c14:spPr>
              </c14:invertSolidFillFmt>
            </c:ext>
          </c:extLst>
          <c:cat>
            <c:numRef>
              <c:f>CUASA!$L$3:$O$3</c:f>
              <c:numCache/>
            </c:numRef>
          </c:cat>
          <c:val>
            <c:numRef>
              <c:f>CUASA!$L$13:$O$13</c:f>
              <c:numCache/>
            </c:numRef>
          </c:val>
          <c:smooth val="0"/>
        </c:ser>
        <c:ser>
          <c:idx val="10"/>
          <c:order val="10"/>
          <c:tx>
            <c:strRef>
              <c:f>CUASA!$K$14</c:f>
              <c:strCache>
                <c:ptCount val="1"/>
                <c:pt idx="0">
                  <c:v>11</c:v>
                </c:pt>
              </c:strCache>
            </c:strRef>
          </c:tx>
          <c:extLst>
            <c:ext xmlns:c14="http://schemas.microsoft.com/office/drawing/2007/8/2/chart" uri="{6F2FDCE9-48DA-4B69-8628-5D25D57E5C99}">
              <c14:invertSolidFillFmt>
                <c14:spPr>
                  <a:solidFill>
                    <a:srgbClr val="000000"/>
                  </a:solidFill>
                </c14:spPr>
              </c14:invertSolidFillFmt>
            </c:ext>
          </c:extLst>
          <c:cat>
            <c:numRef>
              <c:f>CUASA!$L$3:$O$3</c:f>
              <c:numCache/>
            </c:numRef>
          </c:cat>
          <c:val>
            <c:numRef>
              <c:f>CUASA!$L$14:$O$14</c:f>
              <c:numCache/>
            </c:numRef>
          </c:val>
          <c:smooth val="0"/>
        </c:ser>
        <c:ser>
          <c:idx val="11"/>
          <c:order val="11"/>
          <c:tx>
            <c:strRef>
              <c:f>CUASA!$K$15</c:f>
              <c:strCache>
                <c:ptCount val="1"/>
                <c:pt idx="0">
                  <c:v>12</c:v>
                </c:pt>
              </c:strCache>
            </c:strRef>
          </c:tx>
          <c:extLst>
            <c:ext xmlns:c14="http://schemas.microsoft.com/office/drawing/2007/8/2/chart" uri="{6F2FDCE9-48DA-4B69-8628-5D25D57E5C99}">
              <c14:invertSolidFillFmt>
                <c14:spPr>
                  <a:solidFill>
                    <a:srgbClr val="000000"/>
                  </a:solidFill>
                </c14:spPr>
              </c14:invertSolidFillFmt>
            </c:ext>
          </c:extLst>
          <c:cat>
            <c:numRef>
              <c:f>CUASA!$L$3:$O$3</c:f>
              <c:numCache/>
            </c:numRef>
          </c:cat>
          <c:val>
            <c:numRef>
              <c:f>CUASA!$L$15:$O$15</c:f>
              <c:numCache/>
            </c:numRef>
          </c:val>
          <c:smooth val="0"/>
        </c:ser>
        <c:gapDepth val="50"/>
        <c:axId val="3829891"/>
        <c:axId val="34469020"/>
        <c:axId val="41785725"/>
      </c:line3DChart>
      <c:catAx>
        <c:axId val="3829891"/>
        <c:scaling>
          <c:orientation val="minMax"/>
        </c:scaling>
        <c:axPos val="b"/>
        <c:delete val="0"/>
        <c:numFmt formatCode="General" sourceLinked="1"/>
        <c:majorTickMark val="in"/>
        <c:minorTickMark val="none"/>
        <c:tickLblPos val="low"/>
        <c:crossAx val="34469020"/>
        <c:crosses val="autoZero"/>
        <c:auto val="0"/>
        <c:lblOffset val="100"/>
        <c:tickLblSkip val="2"/>
        <c:noMultiLvlLbl val="0"/>
      </c:catAx>
      <c:valAx>
        <c:axId val="34469020"/>
        <c:scaling>
          <c:orientation val="minMax"/>
        </c:scaling>
        <c:axPos val="l"/>
        <c:delete val="0"/>
        <c:numFmt formatCode="General" sourceLinked="1"/>
        <c:majorTickMark val="in"/>
        <c:minorTickMark val="none"/>
        <c:tickLblPos val="nextTo"/>
        <c:crossAx val="3829891"/>
        <c:crossesAt val="1"/>
        <c:crossBetween val="midCat"/>
        <c:dispUnits/>
      </c:valAx>
      <c:serAx>
        <c:axId val="41785725"/>
        <c:scaling>
          <c:orientation val="minMax"/>
        </c:scaling>
        <c:axPos val="b"/>
        <c:delete val="0"/>
        <c:numFmt formatCode="General" sourceLinked="1"/>
        <c:majorTickMark val="in"/>
        <c:minorTickMark val="none"/>
        <c:tickLblPos val="low"/>
        <c:crossAx val="34469020"/>
        <c:crosses val="autoZero"/>
        <c:tickLblSkip val="1"/>
        <c:tickMarkSkip val="1"/>
      </c:serAx>
      <c:spPr>
        <a:noFill/>
        <a:ln>
          <a:noFill/>
        </a:ln>
      </c:spPr>
    </c:plotArea>
    <c:floor>
      <c:thickness val="0"/>
    </c:floor>
    <c:sideWall>
      <c:thickness val="0"/>
    </c:sideWall>
    <c:backWall>
      <c:thickness val="0"/>
    </c:backWall>
    <c:plotVisOnly val="0"/>
    <c:dispBlanksAs val="gap"/>
    <c:showDLblsOverMax val="0"/>
  </c:chart>
  <c:txPr>
    <a:bodyPr vert="horz" rot="0"/>
    <a:lstStyle/>
    <a:p>
      <a:pPr>
        <a:defRPr lang="en-US" cap="none" sz="1000" b="0" i="0" u="none" baseline="0">
          <a:latin typeface="Geneva"/>
          <a:ea typeface="Geneva"/>
          <a:cs typeface="Geneva"/>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375"/>
          <c:w val="0.94425"/>
          <c:h val="0.84575"/>
        </c:manualLayout>
      </c:layout>
      <c:lineChart>
        <c:grouping val="standard"/>
        <c:varyColors val="0"/>
        <c:ser>
          <c:idx val="0"/>
          <c:order val="0"/>
          <c:tx>
            <c:strRef>
              <c:f>CUASA!$C$3</c:f>
              <c:strCache>
                <c:ptCount val="1"/>
                <c:pt idx="0">
                  <c:v>CUAMA</c:v>
                </c:pt>
              </c:strCache>
            </c:strRef>
          </c:tx>
          <c:extLst>
            <c:ext xmlns:c14="http://schemas.microsoft.com/office/drawing/2007/8/2/chart" uri="{6F2FDCE9-48DA-4B69-8628-5D25D57E5C99}">
              <c14:invertSolidFillFmt>
                <c14:spPr>
                  <a:solidFill>
                    <a:srgbClr val="000000"/>
                  </a:solidFill>
                </c14:spPr>
              </c14:invertSolidFillFmt>
            </c:ext>
          </c:extLst>
          <c:val>
            <c:numRef>
              <c:f>CUASA!$C$10:$C$45</c:f>
              <c:numCache>
                <c:ptCount val="36"/>
                <c:pt idx="0">
                  <c:v>41.448750000000004</c:v>
                </c:pt>
                <c:pt idx="1">
                  <c:v>42.49000000000001</c:v>
                </c:pt>
                <c:pt idx="2">
                  <c:v>44.45291666666668</c:v>
                </c:pt>
                <c:pt idx="3">
                  <c:v>47.38083333333334</c:v>
                </c:pt>
                <c:pt idx="4">
                  <c:v>50.60375</c:v>
                </c:pt>
                <c:pt idx="5">
                  <c:v>53.17083333333333</c:v>
                </c:pt>
                <c:pt idx="6">
                  <c:v>55.36666666666666</c:v>
                </c:pt>
                <c:pt idx="7">
                  <c:v>58.22291666666668</c:v>
                </c:pt>
                <c:pt idx="8">
                  <c:v>61.618750000000006</c:v>
                </c:pt>
                <c:pt idx="9">
                  <c:v>64.95416666666667</c:v>
                </c:pt>
                <c:pt idx="10">
                  <c:v>67.98666666666666</c:v>
                </c:pt>
                <c:pt idx="11">
                  <c:v>70.54041666666666</c:v>
                </c:pt>
                <c:pt idx="12">
                  <c:v>72.75041666666667</c:v>
                </c:pt>
                <c:pt idx="13">
                  <c:v>75.5225</c:v>
                </c:pt>
                <c:pt idx="14">
                  <c:v>77.76541666666667</c:v>
                </c:pt>
                <c:pt idx="15">
                  <c:v>78.60416666666666</c:v>
                </c:pt>
                <c:pt idx="16">
                  <c:v>78.54374999999999</c:v>
                </c:pt>
                <c:pt idx="17">
                  <c:v>78.24833333333333</c:v>
                </c:pt>
                <c:pt idx="18">
                  <c:v>77.83458333333334</c:v>
                </c:pt>
                <c:pt idx="19">
                  <c:v>76.79666666666668</c:v>
                </c:pt>
                <c:pt idx="20">
                  <c:v>75.78708333333334</c:v>
                </c:pt>
                <c:pt idx="21">
                  <c:v>74.77125000000001</c:v>
                </c:pt>
                <c:pt idx="22">
                  <c:v>73.04791666666668</c:v>
                </c:pt>
                <c:pt idx="23">
                  <c:v>72.13666666666668</c:v>
                </c:pt>
                <c:pt idx="24">
                  <c:v>71.68166666666667</c:v>
                </c:pt>
                <c:pt idx="25">
                  <c:v>70.68875</c:v>
                </c:pt>
                <c:pt idx="26">
                  <c:v>70.18666666666667</c:v>
                </c:pt>
                <c:pt idx="27">
                  <c:v>69.58999999999999</c:v>
                </c:pt>
                <c:pt idx="28">
                  <c:v>68.41583333333332</c:v>
                </c:pt>
                <c:pt idx="29">
                  <c:v>67.19874999999999</c:v>
                </c:pt>
                <c:pt idx="30">
                  <c:v>66.29749999999999</c:v>
                </c:pt>
                <c:pt idx="31">
                  <c:v>65.79375</c:v>
                </c:pt>
                <c:pt idx="32">
                  <c:v>65.23083333333335</c:v>
                </c:pt>
                <c:pt idx="33">
                  <c:v>65.22208333333334</c:v>
                </c:pt>
                <c:pt idx="34">
                  <c:v>66.02041666666668</c:v>
                </c:pt>
                <c:pt idx="35">
                  <c:v>66.4</c:v>
                </c:pt>
              </c:numCache>
            </c:numRef>
          </c:val>
          <c:smooth val="0"/>
        </c:ser>
        <c:ser>
          <c:idx val="1"/>
          <c:order val="1"/>
          <c:tx>
            <c:strRef>
              <c:f>CUASA!$G$3</c:f>
              <c:strCache>
                <c:ptCount val="1"/>
                <c:pt idx="0">
                  <c:v>CUASA</c:v>
                </c:pt>
              </c:strCache>
            </c:strRef>
          </c:tx>
          <c:extLst>
            <c:ext xmlns:c14="http://schemas.microsoft.com/office/drawing/2007/8/2/chart" uri="{6F2FDCE9-48DA-4B69-8628-5D25D57E5C99}">
              <c14:invertSolidFillFmt>
                <c14:spPr>
                  <a:solidFill>
                    <a:srgbClr val="000000"/>
                  </a:solidFill>
                </c14:spPr>
              </c14:invertSolidFillFmt>
            </c:ext>
          </c:extLst>
          <c:val>
            <c:numRef>
              <c:f>CUASA!$G$10:$G$45</c:f>
              <c:numCache>
                <c:ptCount val="36"/>
                <c:pt idx="0">
                  <c:v>40.56</c:v>
                </c:pt>
                <c:pt idx="1">
                  <c:v>39.39</c:v>
                </c:pt>
                <c:pt idx="2">
                  <c:v>39.91</c:v>
                </c:pt>
                <c:pt idx="3">
                  <c:v>45.39</c:v>
                </c:pt>
                <c:pt idx="4">
                  <c:v>50.51</c:v>
                </c:pt>
                <c:pt idx="5">
                  <c:v>59.35</c:v>
                </c:pt>
                <c:pt idx="6">
                  <c:v>55.52</c:v>
                </c:pt>
                <c:pt idx="7">
                  <c:v>43.59</c:v>
                </c:pt>
                <c:pt idx="8">
                  <c:v>55.82</c:v>
                </c:pt>
                <c:pt idx="9">
                  <c:v>73.69</c:v>
                </c:pt>
                <c:pt idx="10">
                  <c:v>77.78</c:v>
                </c:pt>
                <c:pt idx="11">
                  <c:v>67.4</c:v>
                </c:pt>
                <c:pt idx="12">
                  <c:v>71.37</c:v>
                </c:pt>
                <c:pt idx="13">
                  <c:v>77.39</c:v>
                </c:pt>
                <c:pt idx="14">
                  <c:v>85.98</c:v>
                </c:pt>
                <c:pt idx="15">
                  <c:v>81.41</c:v>
                </c:pt>
                <c:pt idx="16">
                  <c:v>87.49</c:v>
                </c:pt>
                <c:pt idx="17">
                  <c:v>80.37</c:v>
                </c:pt>
                <c:pt idx="18">
                  <c:v>87.18</c:v>
                </c:pt>
                <c:pt idx="19">
                  <c:v>86.63</c:v>
                </c:pt>
                <c:pt idx="20">
                  <c:v>75.39</c:v>
                </c:pt>
                <c:pt idx="21">
                  <c:v>74.3</c:v>
                </c:pt>
                <c:pt idx="22">
                  <c:v>70.68</c:v>
                </c:pt>
                <c:pt idx="23">
                  <c:v>63.95</c:v>
                </c:pt>
                <c:pt idx="24">
                  <c:v>64.15</c:v>
                </c:pt>
                <c:pt idx="25">
                  <c:v>59.57</c:v>
                </c:pt>
                <c:pt idx="26">
                  <c:v>78.57</c:v>
                </c:pt>
                <c:pt idx="27">
                  <c:v>59.64</c:v>
                </c:pt>
                <c:pt idx="28">
                  <c:v>66.03</c:v>
                </c:pt>
                <c:pt idx="29">
                  <c:v>79.16</c:v>
                </c:pt>
                <c:pt idx="30">
                  <c:v>80.31</c:v>
                </c:pt>
                <c:pt idx="31">
                  <c:v>75.99</c:v>
                </c:pt>
                <c:pt idx="32">
                  <c:v>74.86</c:v>
                </c:pt>
                <c:pt idx="33">
                  <c:v>63.65</c:v>
                </c:pt>
                <c:pt idx="34">
                  <c:v>59.85</c:v>
                </c:pt>
                <c:pt idx="35">
                  <c:v>52.26</c:v>
                </c:pt>
              </c:numCache>
            </c:numRef>
          </c:val>
          <c:smooth val="0"/>
        </c:ser>
        <c:marker val="1"/>
        <c:axId val="40527206"/>
        <c:axId val="29200535"/>
      </c:lineChart>
      <c:catAx>
        <c:axId val="40527206"/>
        <c:scaling>
          <c:orientation val="minMax"/>
        </c:scaling>
        <c:axPos val="b"/>
        <c:delete val="0"/>
        <c:numFmt formatCode="General" sourceLinked="1"/>
        <c:majorTickMark val="in"/>
        <c:minorTickMark val="none"/>
        <c:tickLblPos val="nextTo"/>
        <c:crossAx val="29200535"/>
        <c:crosses val="autoZero"/>
        <c:auto val="0"/>
        <c:lblOffset val="100"/>
        <c:noMultiLvlLbl val="0"/>
      </c:catAx>
      <c:valAx>
        <c:axId val="29200535"/>
        <c:scaling>
          <c:orientation val="minMax"/>
          <c:min val="30"/>
        </c:scaling>
        <c:axPos val="l"/>
        <c:delete val="0"/>
        <c:numFmt formatCode="General" sourceLinked="1"/>
        <c:majorTickMark val="in"/>
        <c:minorTickMark val="none"/>
        <c:tickLblPos val="nextTo"/>
        <c:crossAx val="40527206"/>
        <c:crossesAt val="1"/>
        <c:crossBetween val="midCat"/>
        <c:dispUnits/>
      </c:valAx>
      <c:spPr>
        <a:noFill/>
        <a:ln>
          <a:noFill/>
        </a:ln>
      </c:spPr>
    </c:plotArea>
    <c:legend>
      <c:legendPos val="b"/>
      <c:layout/>
      <c:overlay val="0"/>
      <c:spPr>
        <a:ln w="3175">
          <a:noFill/>
        </a:ln>
      </c:spPr>
    </c:legend>
    <c:plotVisOnly val="0"/>
    <c:dispBlanksAs val="gap"/>
    <c:showDLblsOverMax val="0"/>
  </c:chart>
  <c:txPr>
    <a:bodyPr vert="horz" rot="0"/>
    <a:lstStyle/>
    <a:p>
      <a:pPr>
        <a:defRPr lang="en-US" cap="none" sz="1000" b="0" i="0" u="none" baseline="0">
          <a:latin typeface="Geneva"/>
          <a:ea typeface="Geneva"/>
          <a:cs typeface="Geneva"/>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03725"/>
          <c:w val="0.941"/>
          <c:h val="0.8465"/>
        </c:manualLayout>
      </c:layout>
      <c:lineChart>
        <c:grouping val="standard"/>
        <c:varyColors val="0"/>
        <c:ser>
          <c:idx val="0"/>
          <c:order val="0"/>
          <c:tx>
            <c:strRef>
              <c:f>CUASA!$I$3</c:f>
              <c:strCache>
                <c:ptCount val="1"/>
                <c:pt idx="0">
                  <c:v>CUASAA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CUASA!$I$4:$I$51</c:f>
              <c:numCache>
                <c:ptCount val="48"/>
                <c:pt idx="0">
                  <c:v>39.918805</c:v>
                </c:pt>
                <c:pt idx="1">
                  <c:v>29.191616</c:v>
                </c:pt>
                <c:pt idx="2">
                  <c:v>28.718996</c:v>
                </c:pt>
                <c:pt idx="3">
                  <c:v>33.719442</c:v>
                </c:pt>
                <c:pt idx="4">
                  <c:v>37.202325</c:v>
                </c:pt>
                <c:pt idx="5">
                  <c:v>53.815952</c:v>
                </c:pt>
                <c:pt idx="6">
                  <c:v>45.141892</c:v>
                </c:pt>
                <c:pt idx="7">
                  <c:v>45.717926</c:v>
                </c:pt>
                <c:pt idx="8">
                  <c:v>37.809392</c:v>
                </c:pt>
                <c:pt idx="9">
                  <c:v>46.626891</c:v>
                </c:pt>
                <c:pt idx="10">
                  <c:v>47.579795</c:v>
                </c:pt>
                <c:pt idx="11">
                  <c:v>46.278698</c:v>
                </c:pt>
                <c:pt idx="12">
                  <c:v>51.424577</c:v>
                </c:pt>
                <c:pt idx="13">
                  <c:v>42.444261</c:v>
                </c:pt>
                <c:pt idx="14">
                  <c:v>61.612939</c:v>
                </c:pt>
                <c:pt idx="15">
                  <c:v>70.708606</c:v>
                </c:pt>
                <c:pt idx="16">
                  <c:v>78.346823</c:v>
                </c:pt>
                <c:pt idx="17">
                  <c:v>75.07042</c:v>
                </c:pt>
                <c:pt idx="18">
                  <c:v>76.933672</c:v>
                </c:pt>
                <c:pt idx="19">
                  <c:v>82.86518</c:v>
                </c:pt>
                <c:pt idx="20">
                  <c:v>82.407658</c:v>
                </c:pt>
                <c:pt idx="21">
                  <c:v>81.304288</c:v>
                </c:pt>
                <c:pt idx="22">
                  <c:v>84.888991</c:v>
                </c:pt>
                <c:pt idx="23">
                  <c:v>70.261186</c:v>
                </c:pt>
                <c:pt idx="24">
                  <c:v>80.439237</c:v>
                </c:pt>
                <c:pt idx="25">
                  <c:v>80.249657</c:v>
                </c:pt>
                <c:pt idx="26">
                  <c:v>78.692152</c:v>
                </c:pt>
                <c:pt idx="27">
                  <c:v>74.229158</c:v>
                </c:pt>
                <c:pt idx="28">
                  <c:v>72.625879</c:v>
                </c:pt>
                <c:pt idx="29">
                  <c:v>72.920723</c:v>
                </c:pt>
                <c:pt idx="30">
                  <c:v>68.796163</c:v>
                </c:pt>
                <c:pt idx="31">
                  <c:v>65.664645</c:v>
                </c:pt>
                <c:pt idx="32">
                  <c:v>75.11462</c:v>
                </c:pt>
                <c:pt idx="33">
                  <c:v>65.022005</c:v>
                </c:pt>
                <c:pt idx="34">
                  <c:v>60.64735</c:v>
                </c:pt>
                <c:pt idx="35">
                  <c:v>72.651495</c:v>
                </c:pt>
                <c:pt idx="36">
                  <c:v>67.524874</c:v>
                </c:pt>
                <c:pt idx="37">
                  <c:v>69.13169</c:v>
                </c:pt>
                <c:pt idx="38">
                  <c:v>75.896513</c:v>
                </c:pt>
                <c:pt idx="39">
                  <c:v>61.661106</c:v>
                </c:pt>
                <c:pt idx="40">
                  <c:v>57.860487</c:v>
                </c:pt>
                <c:pt idx="41">
                  <c:v>59.528951</c:v>
                </c:pt>
                <c:pt idx="42">
                  <c:v>61.560206</c:v>
                </c:pt>
                <c:pt idx="43">
                  <c:v>62.10497</c:v>
                </c:pt>
                <c:pt idx="44">
                  <c:v>65.205994</c:v>
                </c:pt>
                <c:pt idx="45">
                  <c:v>73.448082</c:v>
                </c:pt>
                <c:pt idx="46">
                  <c:v>70.747436</c:v>
                </c:pt>
                <c:pt idx="47">
                  <c:v>71.279243</c:v>
                </c:pt>
              </c:numCache>
            </c:numRef>
          </c:val>
          <c:smooth val="0"/>
        </c:ser>
        <c:ser>
          <c:idx val="1"/>
          <c:order val="1"/>
          <c:tx>
            <c:strRef>
              <c:f>CUASA!$G$3</c:f>
              <c:strCache>
                <c:ptCount val="1"/>
                <c:pt idx="0">
                  <c:v>CUASA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CUASA!$G$4:$G$51</c:f>
              <c:numCache>
                <c:ptCount val="48"/>
                <c:pt idx="0">
                  <c:v>42.37</c:v>
                </c:pt>
                <c:pt idx="1">
                  <c:v>26.64</c:v>
                </c:pt>
                <c:pt idx="2">
                  <c:v>25.28</c:v>
                </c:pt>
                <c:pt idx="3">
                  <c:v>38.05</c:v>
                </c:pt>
                <c:pt idx="4">
                  <c:v>41.25</c:v>
                </c:pt>
                <c:pt idx="5">
                  <c:v>41.9</c:v>
                </c:pt>
                <c:pt idx="6">
                  <c:v>40.56</c:v>
                </c:pt>
                <c:pt idx="7">
                  <c:v>39.39</c:v>
                </c:pt>
                <c:pt idx="8">
                  <c:v>39.91</c:v>
                </c:pt>
                <c:pt idx="9">
                  <c:v>45.39</c:v>
                </c:pt>
                <c:pt idx="10">
                  <c:v>50.51</c:v>
                </c:pt>
                <c:pt idx="11">
                  <c:v>59.35</c:v>
                </c:pt>
                <c:pt idx="12">
                  <c:v>55.52</c:v>
                </c:pt>
                <c:pt idx="13">
                  <c:v>43.59</c:v>
                </c:pt>
                <c:pt idx="14">
                  <c:v>55.82</c:v>
                </c:pt>
                <c:pt idx="15">
                  <c:v>73.69</c:v>
                </c:pt>
                <c:pt idx="16">
                  <c:v>77.78</c:v>
                </c:pt>
                <c:pt idx="17">
                  <c:v>67.4</c:v>
                </c:pt>
                <c:pt idx="18">
                  <c:v>71.37</c:v>
                </c:pt>
                <c:pt idx="19">
                  <c:v>77.39</c:v>
                </c:pt>
                <c:pt idx="20">
                  <c:v>85.98</c:v>
                </c:pt>
                <c:pt idx="21">
                  <c:v>81.41</c:v>
                </c:pt>
                <c:pt idx="22">
                  <c:v>87.49</c:v>
                </c:pt>
                <c:pt idx="23">
                  <c:v>80.37</c:v>
                </c:pt>
                <c:pt idx="24">
                  <c:v>87.18</c:v>
                </c:pt>
                <c:pt idx="25">
                  <c:v>86.63</c:v>
                </c:pt>
                <c:pt idx="26">
                  <c:v>75.39</c:v>
                </c:pt>
                <c:pt idx="27">
                  <c:v>74.3</c:v>
                </c:pt>
                <c:pt idx="28">
                  <c:v>70.68</c:v>
                </c:pt>
                <c:pt idx="29">
                  <c:v>63.95</c:v>
                </c:pt>
                <c:pt idx="30">
                  <c:v>64.15</c:v>
                </c:pt>
                <c:pt idx="31">
                  <c:v>59.57</c:v>
                </c:pt>
                <c:pt idx="32">
                  <c:v>78.57</c:v>
                </c:pt>
                <c:pt idx="33">
                  <c:v>59.64</c:v>
                </c:pt>
                <c:pt idx="34">
                  <c:v>66.03</c:v>
                </c:pt>
                <c:pt idx="35">
                  <c:v>79.16</c:v>
                </c:pt>
                <c:pt idx="36">
                  <c:v>80.31</c:v>
                </c:pt>
                <c:pt idx="37">
                  <c:v>75.99</c:v>
                </c:pt>
                <c:pt idx="38">
                  <c:v>74.86</c:v>
                </c:pt>
                <c:pt idx="39">
                  <c:v>63.65</c:v>
                </c:pt>
                <c:pt idx="40">
                  <c:v>59.85</c:v>
                </c:pt>
                <c:pt idx="41">
                  <c:v>52.26</c:v>
                </c:pt>
                <c:pt idx="42">
                  <c:v>49.53</c:v>
                </c:pt>
                <c:pt idx="43">
                  <c:v>63.19</c:v>
                </c:pt>
                <c:pt idx="44">
                  <c:v>66.36</c:v>
                </c:pt>
                <c:pt idx="45">
                  <c:v>69.76</c:v>
                </c:pt>
                <c:pt idx="46">
                  <c:v>76.47</c:v>
                </c:pt>
                <c:pt idx="47">
                  <c:v>66.73</c:v>
                </c:pt>
              </c:numCache>
            </c:numRef>
          </c:val>
          <c:smooth val="0"/>
        </c:ser>
        <c:axId val="61478224"/>
        <c:axId val="16433105"/>
      </c:lineChart>
      <c:catAx>
        <c:axId val="61478224"/>
        <c:scaling>
          <c:orientation val="minMax"/>
        </c:scaling>
        <c:axPos val="b"/>
        <c:delete val="0"/>
        <c:numFmt formatCode="General" sourceLinked="1"/>
        <c:majorTickMark val="in"/>
        <c:minorTickMark val="none"/>
        <c:tickLblPos val="nextTo"/>
        <c:crossAx val="16433105"/>
        <c:crosses val="autoZero"/>
        <c:auto val="0"/>
        <c:lblOffset val="100"/>
        <c:noMultiLvlLbl val="0"/>
      </c:catAx>
      <c:valAx>
        <c:axId val="16433105"/>
        <c:scaling>
          <c:orientation val="minMax"/>
        </c:scaling>
        <c:axPos val="l"/>
        <c:delete val="0"/>
        <c:numFmt formatCode="General" sourceLinked="1"/>
        <c:majorTickMark val="in"/>
        <c:minorTickMark val="none"/>
        <c:tickLblPos val="nextTo"/>
        <c:crossAx val="61478224"/>
        <c:crossesAt val="1"/>
        <c:crossBetween val="midCat"/>
        <c:dispUnits/>
      </c:valAx>
      <c:spPr>
        <a:noFill/>
        <a:ln>
          <a:noFill/>
        </a:ln>
      </c:spPr>
    </c:plotArea>
    <c:legend>
      <c:legendPos val="b"/>
      <c:layout/>
      <c:overlay val="0"/>
      <c:spPr>
        <a:ln w="3175">
          <a:noFill/>
        </a:ln>
      </c:spPr>
    </c:legend>
    <c:plotVisOnly val="0"/>
    <c:dispBlanksAs val="gap"/>
    <c:showDLblsOverMax val="0"/>
  </c:chart>
  <c:txPr>
    <a:bodyPr vert="horz" rot="0"/>
    <a:lstStyle/>
    <a:p>
      <a:pPr>
        <a:defRPr lang="en-US" cap="none" sz="1000" b="0" i="0" u="none" baseline="0">
          <a:latin typeface="Geneva"/>
          <a:ea typeface="Geneva"/>
          <a:cs typeface="Genev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375"/>
          <c:w val="0.948"/>
          <c:h val="0.84525"/>
        </c:manualLayout>
      </c:layout>
      <c:lineChart>
        <c:grouping val="standard"/>
        <c:varyColors val="0"/>
        <c:ser>
          <c:idx val="0"/>
          <c:order val="0"/>
          <c:tx>
            <c:strRef>
              <c:f>CUASA!$F$3</c:f>
              <c:strCache>
                <c:ptCount val="1"/>
                <c:pt idx="0">
                  <c:v>CUAMASA</c:v>
                </c:pt>
              </c:strCache>
            </c:strRef>
          </c:tx>
          <c:extLst>
            <c:ext xmlns:c14="http://schemas.microsoft.com/office/drawing/2007/8/2/chart" uri="{6F2FDCE9-48DA-4B69-8628-5D25D57E5C99}">
              <c14:invertSolidFillFmt>
                <c14:spPr>
                  <a:solidFill>
                    <a:srgbClr val="000000"/>
                  </a:solidFill>
                </c14:spPr>
              </c14:invertSolidFillFmt>
            </c:ext>
          </c:extLst>
          <c:val>
            <c:numRef>
              <c:f>CUASA!$F$10:$F$45</c:f>
              <c:numCache/>
            </c:numRef>
          </c:val>
          <c:smooth val="0"/>
        </c:ser>
        <c:ser>
          <c:idx val="1"/>
          <c:order val="1"/>
          <c:tx>
            <c:strRef>
              <c:f>CUASA!$G$3</c:f>
              <c:strCache>
                <c:ptCount val="1"/>
                <c:pt idx="0">
                  <c:v>CUASA</c:v>
                </c:pt>
              </c:strCache>
            </c:strRef>
          </c:tx>
          <c:extLst>
            <c:ext xmlns:c14="http://schemas.microsoft.com/office/drawing/2007/8/2/chart" uri="{6F2FDCE9-48DA-4B69-8628-5D25D57E5C99}">
              <c14:invertSolidFillFmt>
                <c14:spPr>
                  <a:solidFill>
                    <a:srgbClr val="000000"/>
                  </a:solidFill>
                </c14:spPr>
              </c14:invertSolidFillFmt>
            </c:ext>
          </c:extLst>
          <c:val>
            <c:numRef>
              <c:f>CUASA!$G$10:$G$45</c:f>
              <c:numCache/>
            </c:numRef>
          </c:val>
          <c:smooth val="0"/>
        </c:ser>
        <c:marker val="1"/>
        <c:axId val="13680218"/>
        <c:axId val="56013099"/>
      </c:lineChart>
      <c:catAx>
        <c:axId val="13680218"/>
        <c:scaling>
          <c:orientation val="minMax"/>
        </c:scaling>
        <c:axPos val="b"/>
        <c:delete val="0"/>
        <c:numFmt formatCode="General" sourceLinked="1"/>
        <c:majorTickMark val="in"/>
        <c:minorTickMark val="none"/>
        <c:tickLblPos val="nextTo"/>
        <c:crossAx val="56013099"/>
        <c:crosses val="autoZero"/>
        <c:auto val="0"/>
        <c:lblOffset val="100"/>
        <c:noMultiLvlLbl val="0"/>
      </c:catAx>
      <c:valAx>
        <c:axId val="56013099"/>
        <c:scaling>
          <c:orientation val="minMax"/>
        </c:scaling>
        <c:axPos val="l"/>
        <c:delete val="0"/>
        <c:numFmt formatCode="General" sourceLinked="1"/>
        <c:majorTickMark val="in"/>
        <c:minorTickMark val="none"/>
        <c:tickLblPos val="nextTo"/>
        <c:crossAx val="13680218"/>
        <c:crossesAt val="1"/>
        <c:crossBetween val="midCat"/>
        <c:dispUnits/>
      </c:valAx>
      <c:spPr>
        <a:noFill/>
        <a:ln>
          <a:noFill/>
        </a:ln>
      </c:spPr>
    </c:plotArea>
    <c:legend>
      <c:legendPos val="b"/>
      <c:layout/>
      <c:overlay val="0"/>
      <c:spPr>
        <a:ln w="3175">
          <a:noFill/>
        </a:ln>
      </c:spPr>
    </c:legend>
    <c:plotVisOnly val="0"/>
    <c:dispBlanksAs val="gap"/>
    <c:showDLblsOverMax val="0"/>
  </c:chart>
  <c:txPr>
    <a:bodyPr vert="horz" rot="0"/>
    <a:lstStyle/>
    <a:p>
      <a:pPr>
        <a:defRPr lang="en-US" cap="none" sz="1000" b="0" i="0" u="none" baseline="0">
          <a:latin typeface="Geneva"/>
          <a:ea typeface="Geneva"/>
          <a:cs typeface="Geneva"/>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5"/>
          <c:y val="0.03"/>
          <c:w val="0.957"/>
          <c:h val="0.87975"/>
        </c:manualLayout>
      </c:layout>
      <c:lineChart>
        <c:grouping val="standard"/>
        <c:varyColors val="0"/>
        <c:ser>
          <c:idx val="0"/>
          <c:order val="0"/>
          <c:tx>
            <c:strRef>
              <c:f>CUASA!$B$2</c:f>
              <c:strCache>
                <c:ptCount val="1"/>
                <c:pt idx="0">
                  <c:v>原系列</c:v>
                </c:pt>
              </c:strCache>
            </c:strRef>
          </c:tx>
          <c:extLst>
            <c:ext xmlns:c14="http://schemas.microsoft.com/office/drawing/2007/8/2/chart" uri="{6F2FDCE9-48DA-4B69-8628-5D25D57E5C99}">
              <c14:invertSolidFillFmt>
                <c14:spPr>
                  <a:solidFill>
                    <a:srgbClr val="000000"/>
                  </a:solidFill>
                </c14:spPr>
              </c14:invertSolidFillFmt>
            </c:ext>
          </c:extLst>
          <c:cat>
            <c:strRef>
              <c:f>CUASA!$A$10:$A$45</c:f>
              <c:strCache>
                <c:ptCount val="36"/>
                <c:pt idx="0">
                  <c:v>29767</c:v>
                </c:pt>
                <c:pt idx="1">
                  <c:v>29798</c:v>
                </c:pt>
                <c:pt idx="2">
                  <c:v>29829</c:v>
                </c:pt>
                <c:pt idx="3">
                  <c:v>29859</c:v>
                </c:pt>
                <c:pt idx="4">
                  <c:v>29890</c:v>
                </c:pt>
                <c:pt idx="5">
                  <c:v>29920</c:v>
                </c:pt>
                <c:pt idx="6">
                  <c:v>29951</c:v>
                </c:pt>
                <c:pt idx="7">
                  <c:v>29982</c:v>
                </c:pt>
                <c:pt idx="8">
                  <c:v>30010</c:v>
                </c:pt>
                <c:pt idx="9">
                  <c:v>30041</c:v>
                </c:pt>
                <c:pt idx="10">
                  <c:v>30071</c:v>
                </c:pt>
                <c:pt idx="11">
                  <c:v>30102</c:v>
                </c:pt>
                <c:pt idx="12">
                  <c:v>30132</c:v>
                </c:pt>
                <c:pt idx="13">
                  <c:v>30163</c:v>
                </c:pt>
                <c:pt idx="14">
                  <c:v>30194</c:v>
                </c:pt>
                <c:pt idx="15">
                  <c:v>30224</c:v>
                </c:pt>
                <c:pt idx="16">
                  <c:v>30255</c:v>
                </c:pt>
                <c:pt idx="17">
                  <c:v>30285</c:v>
                </c:pt>
                <c:pt idx="18">
                  <c:v>30316</c:v>
                </c:pt>
                <c:pt idx="19">
                  <c:v>30347</c:v>
                </c:pt>
                <c:pt idx="20">
                  <c:v>30375</c:v>
                </c:pt>
                <c:pt idx="21">
                  <c:v>30406</c:v>
                </c:pt>
                <c:pt idx="22">
                  <c:v>30436</c:v>
                </c:pt>
                <c:pt idx="23">
                  <c:v>30467</c:v>
                </c:pt>
                <c:pt idx="24">
                  <c:v>30497</c:v>
                </c:pt>
                <c:pt idx="25">
                  <c:v>30528</c:v>
                </c:pt>
                <c:pt idx="26">
                  <c:v>30559</c:v>
                </c:pt>
                <c:pt idx="27">
                  <c:v>30589</c:v>
                </c:pt>
                <c:pt idx="28">
                  <c:v>30620</c:v>
                </c:pt>
                <c:pt idx="29">
                  <c:v>30650</c:v>
                </c:pt>
                <c:pt idx="30">
                  <c:v>30681</c:v>
                </c:pt>
                <c:pt idx="31">
                  <c:v>30712</c:v>
                </c:pt>
                <c:pt idx="32">
                  <c:v>30741</c:v>
                </c:pt>
                <c:pt idx="33">
                  <c:v>30772</c:v>
                </c:pt>
                <c:pt idx="34">
                  <c:v>30802</c:v>
                </c:pt>
                <c:pt idx="35">
                  <c:v>30833</c:v>
                </c:pt>
              </c:strCache>
            </c:strRef>
          </c:cat>
          <c:val>
            <c:numRef>
              <c:f>CUASA!$B$10:$B$45</c:f>
              <c:numCache>
                <c:ptCount val="36"/>
                <c:pt idx="0">
                  <c:v>49.17</c:v>
                </c:pt>
                <c:pt idx="1">
                  <c:v>33.99</c:v>
                </c:pt>
                <c:pt idx="2">
                  <c:v>47.79</c:v>
                </c:pt>
                <c:pt idx="3">
                  <c:v>47.09</c:v>
                </c:pt>
                <c:pt idx="4">
                  <c:v>44.87</c:v>
                </c:pt>
                <c:pt idx="5">
                  <c:v>67.98</c:v>
                </c:pt>
                <c:pt idx="6">
                  <c:v>19.3</c:v>
                </c:pt>
                <c:pt idx="7">
                  <c:v>38.92</c:v>
                </c:pt>
                <c:pt idx="8">
                  <c:v>68.46</c:v>
                </c:pt>
                <c:pt idx="9">
                  <c:v>77.8</c:v>
                </c:pt>
                <c:pt idx="10">
                  <c:v>76.29</c:v>
                </c:pt>
                <c:pt idx="11">
                  <c:v>76.9</c:v>
                </c:pt>
                <c:pt idx="12">
                  <c:v>80.85</c:v>
                </c:pt>
                <c:pt idx="13">
                  <c:v>70.86</c:v>
                </c:pt>
                <c:pt idx="14">
                  <c:v>92.42</c:v>
                </c:pt>
                <c:pt idx="15">
                  <c:v>82.51</c:v>
                </c:pt>
                <c:pt idx="16">
                  <c:v>82.23</c:v>
                </c:pt>
                <c:pt idx="17">
                  <c:v>91.91</c:v>
                </c:pt>
                <c:pt idx="18">
                  <c:v>48.41</c:v>
                </c:pt>
                <c:pt idx="19">
                  <c:v>76.34</c:v>
                </c:pt>
                <c:pt idx="20">
                  <c:v>84.87</c:v>
                </c:pt>
                <c:pt idx="21">
                  <c:v>81.52</c:v>
                </c:pt>
                <c:pt idx="22">
                  <c:v>71.12</c:v>
                </c:pt>
                <c:pt idx="23">
                  <c:v>74.98</c:v>
                </c:pt>
                <c:pt idx="24">
                  <c:v>72.84</c:v>
                </c:pt>
                <c:pt idx="25">
                  <c:v>53.96</c:v>
                </c:pt>
                <c:pt idx="26">
                  <c:v>85.09</c:v>
                </c:pt>
                <c:pt idx="27">
                  <c:v>65.46</c:v>
                </c:pt>
                <c:pt idx="28">
                  <c:v>57.92</c:v>
                </c:pt>
                <c:pt idx="29">
                  <c:v>94.35</c:v>
                </c:pt>
                <c:pt idx="30">
                  <c:v>35.05</c:v>
                </c:pt>
                <c:pt idx="31">
                  <c:v>65.87</c:v>
                </c:pt>
                <c:pt idx="32">
                  <c:v>83.29</c:v>
                </c:pt>
                <c:pt idx="33">
                  <c:v>68.78</c:v>
                </c:pt>
                <c:pt idx="34">
                  <c:v>55.68</c:v>
                </c:pt>
                <c:pt idx="35">
                  <c:v>61.21</c:v>
                </c:pt>
              </c:numCache>
            </c:numRef>
          </c:val>
          <c:smooth val="0"/>
        </c:ser>
        <c:ser>
          <c:idx val="1"/>
          <c:order val="1"/>
          <c:tx>
            <c:strRef>
              <c:f>CUASA!$C$2</c:f>
              <c:strCache>
                <c:ptCount val="1"/>
                <c:pt idx="0">
                  <c:v>移動平均</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CUASA!$A$10:$A$45</c:f>
              <c:strCache>
                <c:ptCount val="36"/>
                <c:pt idx="0">
                  <c:v>29767</c:v>
                </c:pt>
                <c:pt idx="1">
                  <c:v>29798</c:v>
                </c:pt>
                <c:pt idx="2">
                  <c:v>29829</c:v>
                </c:pt>
                <c:pt idx="3">
                  <c:v>29859</c:v>
                </c:pt>
                <c:pt idx="4">
                  <c:v>29890</c:v>
                </c:pt>
                <c:pt idx="5">
                  <c:v>29920</c:v>
                </c:pt>
                <c:pt idx="6">
                  <c:v>29951</c:v>
                </c:pt>
                <c:pt idx="7">
                  <c:v>29982</c:v>
                </c:pt>
                <c:pt idx="8">
                  <c:v>30010</c:v>
                </c:pt>
                <c:pt idx="9">
                  <c:v>30041</c:v>
                </c:pt>
                <c:pt idx="10">
                  <c:v>30071</c:v>
                </c:pt>
                <c:pt idx="11">
                  <c:v>30102</c:v>
                </c:pt>
                <c:pt idx="12">
                  <c:v>30132</c:v>
                </c:pt>
                <c:pt idx="13">
                  <c:v>30163</c:v>
                </c:pt>
                <c:pt idx="14">
                  <c:v>30194</c:v>
                </c:pt>
                <c:pt idx="15">
                  <c:v>30224</c:v>
                </c:pt>
                <c:pt idx="16">
                  <c:v>30255</c:v>
                </c:pt>
                <c:pt idx="17">
                  <c:v>30285</c:v>
                </c:pt>
                <c:pt idx="18">
                  <c:v>30316</c:v>
                </c:pt>
                <c:pt idx="19">
                  <c:v>30347</c:v>
                </c:pt>
                <c:pt idx="20">
                  <c:v>30375</c:v>
                </c:pt>
                <c:pt idx="21">
                  <c:v>30406</c:v>
                </c:pt>
                <c:pt idx="22">
                  <c:v>30436</c:v>
                </c:pt>
                <c:pt idx="23">
                  <c:v>30467</c:v>
                </c:pt>
                <c:pt idx="24">
                  <c:v>30497</c:v>
                </c:pt>
                <c:pt idx="25">
                  <c:v>30528</c:v>
                </c:pt>
                <c:pt idx="26">
                  <c:v>30559</c:v>
                </c:pt>
                <c:pt idx="27">
                  <c:v>30589</c:v>
                </c:pt>
                <c:pt idx="28">
                  <c:v>30620</c:v>
                </c:pt>
                <c:pt idx="29">
                  <c:v>30650</c:v>
                </c:pt>
                <c:pt idx="30">
                  <c:v>30681</c:v>
                </c:pt>
                <c:pt idx="31">
                  <c:v>30712</c:v>
                </c:pt>
                <c:pt idx="32">
                  <c:v>30741</c:v>
                </c:pt>
                <c:pt idx="33">
                  <c:v>30772</c:v>
                </c:pt>
                <c:pt idx="34">
                  <c:v>30802</c:v>
                </c:pt>
                <c:pt idx="35">
                  <c:v>30833</c:v>
                </c:pt>
              </c:strCache>
            </c:strRef>
          </c:cat>
          <c:val>
            <c:numRef>
              <c:f>CUASA!$C$10:$C$45</c:f>
              <c:numCache>
                <c:ptCount val="36"/>
                <c:pt idx="0">
                  <c:v>41.448750000000004</c:v>
                </c:pt>
                <c:pt idx="1">
                  <c:v>42.49000000000001</c:v>
                </c:pt>
                <c:pt idx="2">
                  <c:v>44.45291666666668</c:v>
                </c:pt>
                <c:pt idx="3">
                  <c:v>47.38083333333334</c:v>
                </c:pt>
                <c:pt idx="4">
                  <c:v>50.60375</c:v>
                </c:pt>
                <c:pt idx="5">
                  <c:v>53.17083333333333</c:v>
                </c:pt>
                <c:pt idx="6">
                  <c:v>55.36666666666666</c:v>
                </c:pt>
                <c:pt idx="7">
                  <c:v>58.22291666666668</c:v>
                </c:pt>
                <c:pt idx="8">
                  <c:v>61.618750000000006</c:v>
                </c:pt>
                <c:pt idx="9">
                  <c:v>64.95416666666667</c:v>
                </c:pt>
                <c:pt idx="10">
                  <c:v>67.98666666666666</c:v>
                </c:pt>
                <c:pt idx="11">
                  <c:v>70.54041666666666</c:v>
                </c:pt>
                <c:pt idx="12">
                  <c:v>72.75041666666667</c:v>
                </c:pt>
                <c:pt idx="13">
                  <c:v>75.5225</c:v>
                </c:pt>
                <c:pt idx="14">
                  <c:v>77.76541666666667</c:v>
                </c:pt>
                <c:pt idx="15">
                  <c:v>78.60416666666666</c:v>
                </c:pt>
                <c:pt idx="16">
                  <c:v>78.54374999999999</c:v>
                </c:pt>
                <c:pt idx="17">
                  <c:v>78.24833333333333</c:v>
                </c:pt>
                <c:pt idx="18">
                  <c:v>77.83458333333334</c:v>
                </c:pt>
                <c:pt idx="19">
                  <c:v>76.79666666666668</c:v>
                </c:pt>
                <c:pt idx="20">
                  <c:v>75.78708333333334</c:v>
                </c:pt>
                <c:pt idx="21">
                  <c:v>74.77125000000001</c:v>
                </c:pt>
                <c:pt idx="22">
                  <c:v>73.04791666666668</c:v>
                </c:pt>
                <c:pt idx="23">
                  <c:v>72.13666666666668</c:v>
                </c:pt>
                <c:pt idx="24">
                  <c:v>71.68166666666667</c:v>
                </c:pt>
                <c:pt idx="25">
                  <c:v>70.68875</c:v>
                </c:pt>
                <c:pt idx="26">
                  <c:v>70.18666666666667</c:v>
                </c:pt>
                <c:pt idx="27">
                  <c:v>69.58999999999999</c:v>
                </c:pt>
                <c:pt idx="28">
                  <c:v>68.41583333333332</c:v>
                </c:pt>
                <c:pt idx="29">
                  <c:v>67.19874999999999</c:v>
                </c:pt>
                <c:pt idx="30">
                  <c:v>66.29749999999999</c:v>
                </c:pt>
                <c:pt idx="31">
                  <c:v>65.79375</c:v>
                </c:pt>
                <c:pt idx="32">
                  <c:v>65.23083333333335</c:v>
                </c:pt>
                <c:pt idx="33">
                  <c:v>65.22208333333334</c:v>
                </c:pt>
                <c:pt idx="34">
                  <c:v>66.02041666666668</c:v>
                </c:pt>
                <c:pt idx="35">
                  <c:v>66.4</c:v>
                </c:pt>
              </c:numCache>
            </c:numRef>
          </c:val>
          <c:smooth val="0"/>
        </c:ser>
        <c:ser>
          <c:idx val="2"/>
          <c:order val="2"/>
          <c:tx>
            <c:strRef>
              <c:f>CUASA!$F$2</c:f>
              <c:strCache>
                <c:ptCount val="1"/>
                <c:pt idx="0">
                  <c:v>季節調整値</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FFFF"/>
              </a:solidFill>
              <a:ln>
                <a:solidFill>
                  <a:srgbClr val="000000"/>
                </a:solidFill>
              </a:ln>
            </c:spPr>
          </c:marker>
          <c:val>
            <c:numRef>
              <c:f>CUASA!$F$10:$F$45</c:f>
              <c:numCache>
                <c:ptCount val="36"/>
                <c:pt idx="0">
                  <c:v>44.26134650011291</c:v>
                </c:pt>
                <c:pt idx="1">
                  <c:v>42.506533009178504</c:v>
                </c:pt>
                <c:pt idx="2">
                  <c:v>40.22782222981472</c:v>
                </c:pt>
                <c:pt idx="3">
                  <c:v>47.39926938304821</c:v>
                </c:pt>
                <c:pt idx="4">
                  <c:v>50.62344009798109</c:v>
                </c:pt>
                <c:pt idx="5">
                  <c:v>53.191522292512616</c:v>
                </c:pt>
                <c:pt idx="6">
                  <c:v>36.520388708056856</c:v>
                </c:pt>
                <c:pt idx="7">
                  <c:v>39.1680543416455</c:v>
                </c:pt>
                <c:pt idx="8">
                  <c:v>61.1570937132726</c:v>
                </c:pt>
                <c:pt idx="9">
                  <c:v>71.38698165290911</c:v>
                </c:pt>
                <c:pt idx="10">
                  <c:v>78.38855411449953</c:v>
                </c:pt>
                <c:pt idx="11">
                  <c:v>74.01264529827446</c:v>
                </c:pt>
                <c:pt idx="12">
                  <c:v>72.7787241109239</c:v>
                </c:pt>
                <c:pt idx="13">
                  <c:v>88.61467870051158</c:v>
                </c:pt>
                <c:pt idx="14">
                  <c:v>77.79567546514913</c:v>
                </c:pt>
                <c:pt idx="15">
                  <c:v>83.05189460172664</c:v>
                </c:pt>
                <c:pt idx="16">
                  <c:v>92.7739130656783</c:v>
                </c:pt>
                <c:pt idx="17">
                  <c:v>71.91575189621705</c:v>
                </c:pt>
                <c:pt idx="18">
                  <c:v>91.60373146927628</c:v>
                </c:pt>
                <c:pt idx="19">
                  <c:v>76.82654852110015</c:v>
                </c:pt>
                <c:pt idx="20">
                  <c:v>75.8165723553235</c:v>
                </c:pt>
                <c:pt idx="21">
                  <c:v>74.80034375764976</c:v>
                </c:pt>
                <c:pt idx="22">
                  <c:v>73.0763398692254</c:v>
                </c:pt>
                <c:pt idx="23">
                  <c:v>72.16473529862965</c:v>
                </c:pt>
                <c:pt idx="24">
                  <c:v>65.56836443091773</c:v>
                </c:pt>
                <c:pt idx="25">
                  <c:v>67.48021539203506</c:v>
                </c:pt>
                <c:pt idx="26">
                  <c:v>71.62555751276281</c:v>
                </c:pt>
                <c:pt idx="27">
                  <c:v>65.88991662379136</c:v>
                </c:pt>
                <c:pt idx="28">
                  <c:v>65.3467717957447</c:v>
                </c:pt>
                <c:pt idx="29">
                  <c:v>73.82495040156759</c:v>
                </c:pt>
                <c:pt idx="30">
                  <c:v>66.32329659157476</c:v>
                </c:pt>
                <c:pt idx="31">
                  <c:v>66.28981858900794</c:v>
                </c:pt>
                <c:pt idx="32">
                  <c:v>74.40511737333443</c:v>
                </c:pt>
                <c:pt idx="33">
                  <c:v>63.11049611937133</c:v>
                </c:pt>
                <c:pt idx="34">
                  <c:v>57.21162266477039</c:v>
                </c:pt>
                <c:pt idx="35">
                  <c:v>58.91175576992692</c:v>
                </c:pt>
              </c:numCache>
            </c:numRef>
          </c:val>
          <c:smooth val="0"/>
        </c:ser>
        <c:marker val="1"/>
        <c:axId val="34355844"/>
        <c:axId val="40767141"/>
      </c:lineChart>
      <c:catAx>
        <c:axId val="34355844"/>
        <c:scaling>
          <c:orientation val="minMax"/>
        </c:scaling>
        <c:axPos val="b"/>
        <c:delete val="0"/>
        <c:numFmt formatCode="General" sourceLinked="1"/>
        <c:majorTickMark val="in"/>
        <c:minorTickMark val="none"/>
        <c:tickLblPos val="nextTo"/>
        <c:crossAx val="40767141"/>
        <c:crosses val="autoZero"/>
        <c:auto val="0"/>
        <c:lblOffset val="100"/>
        <c:tickLblSkip val="6"/>
        <c:noMultiLvlLbl val="0"/>
      </c:catAx>
      <c:valAx>
        <c:axId val="40767141"/>
        <c:scaling>
          <c:orientation val="minMax"/>
          <c:min val="10"/>
        </c:scaling>
        <c:axPos val="l"/>
        <c:delete val="0"/>
        <c:numFmt formatCode="General" sourceLinked="1"/>
        <c:majorTickMark val="in"/>
        <c:minorTickMark val="none"/>
        <c:tickLblPos val="nextTo"/>
        <c:crossAx val="34355844"/>
        <c:crossesAt val="1"/>
        <c:crossBetween val="midCat"/>
        <c:dispUnits/>
      </c:valAx>
      <c:spPr>
        <a:noFill/>
        <a:ln>
          <a:noFill/>
        </a:ln>
      </c:spPr>
    </c:plotArea>
    <c:legend>
      <c:legendPos val="b"/>
      <c:layout/>
      <c:overlay val="0"/>
      <c:spPr>
        <a:ln w="3175">
          <a:noFill/>
        </a:ln>
      </c:spPr>
      <c:txPr>
        <a:bodyPr vert="horz" rot="0"/>
        <a:lstStyle/>
        <a:p>
          <a:pPr>
            <a:defRPr lang="en-US" cap="none" sz="1000" b="0" i="0" u="none" baseline="0"/>
          </a:pPr>
        </a:p>
      </c:txPr>
    </c:legend>
    <c:plotVisOnly val="0"/>
    <c:dispBlanksAs val="gap"/>
    <c:showDLblsOverMax val="0"/>
  </c:chart>
  <c:txPr>
    <a:bodyPr vert="horz" rot="0"/>
    <a:lstStyle/>
    <a:p>
      <a:pPr>
        <a:defRPr lang="en-US" cap="none" sz="1000" b="0" i="0" u="none" baseline="0">
          <a:latin typeface="Geneva"/>
          <a:ea typeface="Geneva"/>
          <a:cs typeface="Geneva"/>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0.2255</cdr:x>
      <cdr:y>-0.018</cdr:y>
    </cdr:from>
    <cdr:to>
      <cdr:x>0.71125</cdr:x>
      <cdr:y>0.05575</cdr:y>
    </cdr:to>
    <cdr:sp>
      <cdr:nvSpPr>
        <cdr:cNvPr id="1" name="TextBox 1"/>
        <cdr:cNvSpPr txBox="1">
          <a:spLocks noChangeArrowheads="1"/>
        </cdr:cNvSpPr>
      </cdr:nvSpPr>
      <cdr:spPr>
        <a:xfrm>
          <a:off x="742950" y="-47624"/>
          <a:ext cx="1619250" cy="209550"/>
        </a:xfrm>
        <a:prstGeom prst="rect">
          <a:avLst/>
        </a:prstGeom>
        <a:solidFill>
          <a:srgbClr val="FFFFFF"/>
        </a:solidFill>
        <a:ln w="1" cmpd="sng">
          <a:solidFill>
            <a:srgbClr val="000000"/>
          </a:solidFill>
          <a:headEnd type="none"/>
          <a:tailEnd type="none"/>
        </a:ln>
      </cdr:spPr>
      <cdr:txBody>
        <a:bodyPr vertOverflow="clip" wrap="square" anchor="ctr"/>
        <a:p>
          <a:pPr algn="ctr">
            <a:defRPr/>
          </a:pPr>
          <a:r>
            <a:rPr lang="en-US" cap="none" sz="1000" b="0" i="0" u="none" baseline="0"/>
            <a:t>経常収支の原系列と移動平均値</a:t>
          </a:r>
        </a:p>
      </cdr:txBody>
    </cdr:sp>
  </cdr:relSizeAnchor>
  <cdr:relSizeAnchor xmlns:cdr="http://schemas.openxmlformats.org/drawingml/2006/chartDrawing">
    <cdr:from>
      <cdr:x>0.0735</cdr:x>
      <cdr:y>-0.0135</cdr:y>
    </cdr:from>
    <cdr:to>
      <cdr:x>0.19925</cdr:x>
      <cdr:y>0.06025</cdr:y>
    </cdr:to>
    <cdr:sp>
      <cdr:nvSpPr>
        <cdr:cNvPr id="2" name="TextBox 2"/>
        <cdr:cNvSpPr txBox="1">
          <a:spLocks noChangeArrowheads="1"/>
        </cdr:cNvSpPr>
      </cdr:nvSpPr>
      <cdr:spPr>
        <a:xfrm>
          <a:off x="238125" y="-38099"/>
          <a:ext cx="419100" cy="209550"/>
        </a:xfrm>
        <a:prstGeom prst="rect">
          <a:avLst/>
        </a:prstGeom>
        <a:solidFill>
          <a:srgbClr val="FFFFFF"/>
        </a:solidFill>
        <a:ln w="1" cmpd="sng">
          <a:noFill/>
        </a:ln>
      </cdr:spPr>
      <cdr:txBody>
        <a:bodyPr vertOverflow="clip" wrap="square" anchor="ctr">
          <a:spAutoFit/>
        </a:bodyPr>
        <a:p>
          <a:pPr algn="ctr">
            <a:defRPr/>
          </a:pPr>
          <a:r>
            <a:rPr lang="en-US" cap="none" sz="1000" b="0" i="0" u="none" baseline="0"/>
            <a:t>億ドル</a:t>
          </a:r>
        </a:p>
      </cdr:txBody>
    </cdr:sp>
  </cdr:relSizeAnchor>
  <cdr:relSizeAnchor xmlns:cdr="http://schemas.openxmlformats.org/drawingml/2006/chartDrawing">
    <cdr:from>
      <cdr:x>0.61475</cdr:x>
      <cdr:y>0.60625</cdr:y>
    </cdr:from>
    <cdr:to>
      <cdr:x>0.7405</cdr:x>
      <cdr:y>0.68</cdr:y>
    </cdr:to>
    <cdr:sp>
      <cdr:nvSpPr>
        <cdr:cNvPr id="3" name="TextBox 3"/>
        <cdr:cNvSpPr txBox="1">
          <a:spLocks noChangeArrowheads="1"/>
        </cdr:cNvSpPr>
      </cdr:nvSpPr>
      <cdr:spPr>
        <a:xfrm>
          <a:off x="2047875" y="1714500"/>
          <a:ext cx="419100" cy="209550"/>
        </a:xfrm>
        <a:prstGeom prst="rect">
          <a:avLst/>
        </a:prstGeom>
        <a:solidFill>
          <a:srgbClr val="FFFFFF"/>
        </a:solidFill>
        <a:ln w="1" cmpd="sng">
          <a:noFill/>
        </a:ln>
      </cdr:spPr>
      <cdr:txBody>
        <a:bodyPr vertOverflow="clip" wrap="square" anchor="ctr">
          <a:spAutoFit/>
        </a:bodyPr>
        <a:p>
          <a:pPr algn="ctr">
            <a:defRPr/>
          </a:pPr>
          <a:r>
            <a:rPr lang="en-US" cap="none" sz="1000" b="0" i="0" u="none" baseline="0"/>
            <a:t>原系列</a:t>
          </a:r>
        </a:p>
      </cdr:txBody>
    </cdr:sp>
  </cdr:relSizeAnchor>
  <cdr:relSizeAnchor xmlns:cdr="http://schemas.openxmlformats.org/drawingml/2006/chartDrawing">
    <cdr:from>
      <cdr:x>0.59325</cdr:x>
      <cdr:y>0.44325</cdr:y>
    </cdr:from>
    <cdr:to>
      <cdr:x>0.65725</cdr:x>
      <cdr:y>0.57525</cdr:y>
    </cdr:to>
    <cdr:sp>
      <cdr:nvSpPr>
        <cdr:cNvPr id="4" name="Line 4"/>
        <cdr:cNvSpPr>
          <a:spLocks/>
        </cdr:cNvSpPr>
      </cdr:nvSpPr>
      <cdr:spPr>
        <a:xfrm flipH="1" flipV="1">
          <a:off x="1971675" y="1257300"/>
          <a:ext cx="209550" cy="371475"/>
        </a:xfrm>
        <a:prstGeom prst="line">
          <a:avLst/>
        </a:prstGeom>
        <a:solidFill>
          <a:srgbClr val="FFFFFF"/>
        </a:solidFill>
        <a:ln w="1" cmpd="sng">
          <a:solidFill>
            <a:srgbClr val="000000"/>
          </a:solidFill>
          <a:headEnd type="none"/>
          <a:tailEnd type="triangl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0.76275</cdr:x>
      <cdr:y>0.53525</cdr:y>
    </cdr:from>
    <cdr:to>
      <cdr:x>0.857</cdr:x>
      <cdr:y>0.609</cdr:y>
    </cdr:to>
    <cdr:sp>
      <cdr:nvSpPr>
        <cdr:cNvPr id="5" name="TextBox 5"/>
        <cdr:cNvSpPr txBox="1">
          <a:spLocks noChangeArrowheads="1"/>
        </cdr:cNvSpPr>
      </cdr:nvSpPr>
      <cdr:spPr>
        <a:xfrm>
          <a:off x="2533650" y="1514475"/>
          <a:ext cx="314325" cy="209550"/>
        </a:xfrm>
        <a:prstGeom prst="rect">
          <a:avLst/>
        </a:prstGeom>
        <a:solidFill>
          <a:srgbClr val="FFFFFF"/>
        </a:solidFill>
        <a:ln w="1" cmpd="sng">
          <a:noFill/>
        </a:ln>
      </cdr:spPr>
      <cdr:txBody>
        <a:bodyPr vertOverflow="clip" wrap="square" anchor="ctr">
          <a:spAutoFit/>
        </a:bodyPr>
        <a:p>
          <a:pPr algn="ctr">
            <a:defRPr/>
          </a:pPr>
          <a:r>
            <a:rPr lang="en-US" cap="none" sz="1000" b="0" i="0" u="none" baseline="0"/>
            <a:t>１月</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0.11975</cdr:x>
      <cdr:y>-0.015</cdr:y>
    </cdr:from>
    <cdr:to>
      <cdr:x>0.252</cdr:x>
      <cdr:y>0.06675</cdr:y>
    </cdr:to>
    <cdr:sp>
      <cdr:nvSpPr>
        <cdr:cNvPr id="1" name="TextBox 1"/>
        <cdr:cNvSpPr txBox="1">
          <a:spLocks noChangeArrowheads="1"/>
        </cdr:cNvSpPr>
      </cdr:nvSpPr>
      <cdr:spPr>
        <a:xfrm>
          <a:off x="381000" y="-38099"/>
          <a:ext cx="428625" cy="209550"/>
        </a:xfrm>
        <a:prstGeom prst="rect">
          <a:avLst/>
        </a:prstGeom>
        <a:solidFill>
          <a:srgbClr val="FFFFFF"/>
        </a:solidFill>
        <a:ln w="1" cmpd="sng">
          <a:noFill/>
        </a:ln>
      </cdr:spPr>
      <cdr:txBody>
        <a:bodyPr vertOverflow="clip" wrap="square" anchor="ctr">
          <a:spAutoFit/>
        </a:bodyPr>
        <a:p>
          <a:pPr algn="ctr">
            <a:defRPr/>
          </a:pPr>
          <a:r>
            <a:rPr lang="en-US" cap="none" sz="1000" b="0" i="0" u="none" baseline="0"/>
            <a:t>億ドル</a:t>
          </a:r>
        </a:p>
      </cdr:txBody>
    </cdr:sp>
  </cdr:relSizeAnchor>
  <cdr:relSizeAnchor xmlns:cdr="http://schemas.openxmlformats.org/drawingml/2006/chartDrawing">
    <cdr:from>
      <cdr:x>0.3915</cdr:x>
      <cdr:y>-0.02</cdr:y>
    </cdr:from>
    <cdr:to>
      <cdr:x>0.65325</cdr:x>
      <cdr:y>0.07675</cdr:y>
    </cdr:to>
    <cdr:sp>
      <cdr:nvSpPr>
        <cdr:cNvPr id="2" name="TextBox 2"/>
        <cdr:cNvSpPr txBox="1">
          <a:spLocks noChangeArrowheads="1"/>
        </cdr:cNvSpPr>
      </cdr:nvSpPr>
      <cdr:spPr>
        <a:xfrm>
          <a:off x="1266825" y="-47624"/>
          <a:ext cx="847725" cy="247650"/>
        </a:xfrm>
        <a:prstGeom prst="rect">
          <a:avLst/>
        </a:prstGeom>
        <a:solidFill>
          <a:srgbClr val="FFFFFF"/>
        </a:solidFill>
        <a:ln w="1" cmpd="sng">
          <a:solidFill>
            <a:srgbClr val="000000"/>
          </a:solidFill>
          <a:headEnd type="none"/>
          <a:tailEnd type="none"/>
        </a:ln>
      </cdr:spPr>
      <cdr:txBody>
        <a:bodyPr vertOverflow="clip" wrap="square" anchor="ctr"/>
        <a:p>
          <a:pPr algn="ctr">
            <a:defRPr/>
          </a:pPr>
          <a:r>
            <a:rPr lang="en-US" cap="none" sz="1000" b="0" i="0" u="none" baseline="0"/>
            <a:t>日本の経常収支</a:t>
          </a:r>
        </a:p>
      </cdr:txBody>
    </cdr:sp>
  </cdr:relSizeAnchor>
  <cdr:relSizeAnchor xmlns:cdr="http://schemas.openxmlformats.org/drawingml/2006/chartDrawing">
    <cdr:from>
      <cdr:x>0.5705</cdr:x>
      <cdr:y>0.672</cdr:y>
    </cdr:from>
    <cdr:to>
      <cdr:x>0.6675</cdr:x>
      <cdr:y>0.75375</cdr:y>
    </cdr:to>
    <cdr:sp>
      <cdr:nvSpPr>
        <cdr:cNvPr id="3" name="TextBox 3"/>
        <cdr:cNvSpPr txBox="1">
          <a:spLocks noChangeArrowheads="1"/>
        </cdr:cNvSpPr>
      </cdr:nvSpPr>
      <cdr:spPr>
        <a:xfrm>
          <a:off x="1838325" y="1714500"/>
          <a:ext cx="314325" cy="209550"/>
        </a:xfrm>
        <a:prstGeom prst="rect">
          <a:avLst/>
        </a:prstGeom>
        <a:solidFill>
          <a:srgbClr val="FFFFFF"/>
        </a:solidFill>
        <a:ln w="1" cmpd="sng">
          <a:noFill/>
        </a:ln>
      </cdr:spPr>
      <cdr:txBody>
        <a:bodyPr vertOverflow="clip" wrap="square" anchor="ctr">
          <a:spAutoFit/>
        </a:bodyPr>
        <a:p>
          <a:pPr algn="ctr">
            <a:defRPr/>
          </a:pPr>
          <a:r>
            <a:rPr lang="en-US" cap="none" sz="1000" b="0" i="0" u="none" baseline="0"/>
            <a:t>１月</a:t>
          </a:r>
        </a:p>
      </cdr:txBody>
    </cdr:sp>
  </cdr:relSizeAnchor>
  <cdr:relSizeAnchor xmlns:cdr="http://schemas.openxmlformats.org/drawingml/2006/chartDrawing">
    <cdr:from>
      <cdr:x>0.58025</cdr:x>
      <cdr:y>0.4765</cdr:y>
    </cdr:from>
    <cdr:to>
      <cdr:x>0.59</cdr:x>
      <cdr:y>0.621</cdr:y>
    </cdr:to>
    <cdr:sp>
      <cdr:nvSpPr>
        <cdr:cNvPr id="4" name="Line 4"/>
        <cdr:cNvSpPr>
          <a:spLocks/>
        </cdr:cNvSpPr>
      </cdr:nvSpPr>
      <cdr:spPr>
        <a:xfrm flipH="1" flipV="1">
          <a:off x="1876425" y="1219200"/>
          <a:ext cx="28575" cy="371475"/>
        </a:xfrm>
        <a:prstGeom prst="line">
          <a:avLst/>
        </a:prstGeom>
        <a:solidFill>
          <a:srgbClr val="FFFFFF"/>
        </a:solidFill>
        <a:ln w="1" cmpd="sng">
          <a:solidFill>
            <a:srgbClr val="000000"/>
          </a:solidFill>
          <a:headEnd type="none"/>
          <a:tailEnd type="arrow"/>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0.42</cdr:x>
      <cdr:y>0.65375</cdr:y>
    </cdr:from>
    <cdr:to>
      <cdr:x>0.5545</cdr:x>
      <cdr:y>0.65375</cdr:y>
    </cdr:to>
    <cdr:sp>
      <cdr:nvSpPr>
        <cdr:cNvPr id="5" name="Line 5"/>
        <cdr:cNvSpPr>
          <a:spLocks/>
        </cdr:cNvSpPr>
      </cdr:nvSpPr>
      <cdr:spPr>
        <a:xfrm flipH="1">
          <a:off x="1352550" y="1666875"/>
          <a:ext cx="438150" cy="0"/>
        </a:xfrm>
        <a:prstGeom prst="line">
          <a:avLst/>
        </a:prstGeom>
        <a:solidFill>
          <a:srgbClr val="FFFFFF"/>
        </a:solidFill>
        <a:ln w="1" cmpd="sng">
          <a:solidFill>
            <a:srgbClr val="000000"/>
          </a:solidFill>
          <a:headEnd type="none"/>
          <a:tailEnd type="arrow"/>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0.22525</cdr:x>
      <cdr:y>0.7005</cdr:y>
    </cdr:from>
    <cdr:to>
      <cdr:x>0.54775</cdr:x>
      <cdr:y>0.72875</cdr:y>
    </cdr:to>
    <cdr:sp>
      <cdr:nvSpPr>
        <cdr:cNvPr id="6" name="Line 6"/>
        <cdr:cNvSpPr>
          <a:spLocks/>
        </cdr:cNvSpPr>
      </cdr:nvSpPr>
      <cdr:spPr>
        <a:xfrm flipH="1">
          <a:off x="723900" y="1790700"/>
          <a:ext cx="1047750" cy="76200"/>
        </a:xfrm>
        <a:prstGeom prst="line">
          <a:avLst/>
        </a:prstGeom>
        <a:solidFill>
          <a:srgbClr val="FFFFFF"/>
        </a:solidFill>
        <a:ln w="1" cmpd="sng">
          <a:solidFill>
            <a:srgbClr val="000000"/>
          </a:solidFill>
          <a:headEnd type="none"/>
          <a:tailEnd type="arrow"/>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0.6725</cdr:x>
      <cdr:y>0.57</cdr:y>
    </cdr:from>
    <cdr:to>
      <cdr:x>0.756</cdr:x>
      <cdr:y>0.63525</cdr:y>
    </cdr:to>
    <cdr:sp>
      <cdr:nvSpPr>
        <cdr:cNvPr id="7" name="Line 7"/>
        <cdr:cNvSpPr>
          <a:spLocks/>
        </cdr:cNvSpPr>
      </cdr:nvSpPr>
      <cdr:spPr>
        <a:xfrm flipV="1">
          <a:off x="2171700" y="1457325"/>
          <a:ext cx="266700" cy="171450"/>
        </a:xfrm>
        <a:prstGeom prst="line">
          <a:avLst/>
        </a:prstGeom>
        <a:solidFill>
          <a:srgbClr val="FFFFFF"/>
        </a:solidFill>
        <a:ln w="1" cmpd="sng">
          <a:solidFill>
            <a:srgbClr val="000000"/>
          </a:solidFill>
          <a:headEnd type="none"/>
          <a:tailEnd type="arrow"/>
        </a:ln>
      </cdr:spPr>
      <cdr:txBody>
        <a:bodyPr vertOverflow="clip" wrap="square"/>
        <a:p>
          <a:pPr algn="l">
            <a:defRPr/>
          </a:pPr>
          <a:r>
            <a:rPr lang="en-US" cap="none" u="none" baseline="0">
              <a:latin typeface="Geneva"/>
              <a:ea typeface="Geneva"/>
              <a:cs typeface="Geneva"/>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cdr:x>
      <cdr:y>0.00425</cdr:y>
    </cdr:from>
    <cdr:to>
      <cdr:x>0.605</cdr:x>
      <cdr:y>0.0755</cdr:y>
    </cdr:to>
    <cdr:sp>
      <cdr:nvSpPr>
        <cdr:cNvPr id="1" name="TextBox 1"/>
        <cdr:cNvSpPr txBox="1">
          <a:spLocks noChangeArrowheads="1"/>
        </cdr:cNvSpPr>
      </cdr:nvSpPr>
      <cdr:spPr>
        <a:xfrm>
          <a:off x="247650" y="9525"/>
          <a:ext cx="1895475" cy="209550"/>
        </a:xfrm>
        <a:prstGeom prst="rect">
          <a:avLst/>
        </a:prstGeom>
        <a:solidFill>
          <a:srgbClr val="FFFFFF"/>
        </a:solidFill>
        <a:ln w="1" cmpd="sng">
          <a:noFill/>
        </a:ln>
      </cdr:spPr>
      <cdr:txBody>
        <a:bodyPr vertOverflow="clip" wrap="square" anchor="ctr">
          <a:spAutoFit/>
        </a:bodyPr>
        <a:p>
          <a:pPr algn="ctr">
            <a:defRPr/>
          </a:pPr>
          <a:r>
            <a:rPr lang="en-US" cap="none" sz="1000" b="0" i="0" u="none" baseline="0"/>
            <a:t>月別の季節・不規則変動比率（S I）</a:t>
          </a:r>
        </a:p>
      </cdr:txBody>
    </cdr:sp>
  </cdr:relSizeAnchor>
  <cdr:relSizeAnchor xmlns:cdr="http://schemas.openxmlformats.org/drawingml/2006/chartDrawing">
    <cdr:from>
      <cdr:x>0.54</cdr:x>
      <cdr:y>0.8515</cdr:y>
    </cdr:from>
    <cdr:to>
      <cdr:x>0.5965</cdr:x>
      <cdr:y>0.92275</cdr:y>
    </cdr:to>
    <cdr:sp>
      <cdr:nvSpPr>
        <cdr:cNvPr id="2" name="TextBox 2"/>
        <cdr:cNvSpPr txBox="1">
          <a:spLocks noChangeArrowheads="1"/>
        </cdr:cNvSpPr>
      </cdr:nvSpPr>
      <cdr:spPr>
        <a:xfrm>
          <a:off x="1905000" y="2505075"/>
          <a:ext cx="200025" cy="209550"/>
        </a:xfrm>
        <a:prstGeom prst="rect">
          <a:avLst/>
        </a:prstGeom>
        <a:solidFill>
          <a:srgbClr val="FFFFFF"/>
        </a:solidFill>
        <a:ln w="1" cmpd="sng">
          <a:noFill/>
        </a:ln>
      </cdr:spPr>
      <cdr:txBody>
        <a:bodyPr vertOverflow="clip" wrap="square" anchor="ctr">
          <a:spAutoFit/>
        </a:bodyPr>
        <a:p>
          <a:pPr algn="ctr">
            <a:defRPr/>
          </a:pPr>
          <a:r>
            <a:rPr lang="en-US" cap="none" sz="1000" b="0" i="0" u="none" baseline="0"/>
            <a:t>月</a:t>
          </a:r>
        </a:p>
      </cdr:txBody>
    </cdr:sp>
  </cdr:relSizeAnchor>
  <cdr:relSizeAnchor xmlns:cdr="http://schemas.openxmlformats.org/drawingml/2006/chartDrawing">
    <cdr:from>
      <cdr:x>0.08225</cdr:x>
      <cdr:y>0.88675</cdr:y>
    </cdr:from>
    <cdr:to>
      <cdr:x>0.13875</cdr:x>
      <cdr:y>0.958</cdr:y>
    </cdr:to>
    <cdr:sp>
      <cdr:nvSpPr>
        <cdr:cNvPr id="3" name="TextBox 3"/>
        <cdr:cNvSpPr txBox="1">
          <a:spLocks noChangeArrowheads="1"/>
        </cdr:cNvSpPr>
      </cdr:nvSpPr>
      <cdr:spPr>
        <a:xfrm>
          <a:off x="285750" y="2609850"/>
          <a:ext cx="200025" cy="209550"/>
        </a:xfrm>
        <a:prstGeom prst="rect">
          <a:avLst/>
        </a:prstGeom>
        <a:solidFill>
          <a:srgbClr val="FFFFFF"/>
        </a:solidFill>
        <a:ln w="1" cmpd="sng">
          <a:noFill/>
        </a:ln>
      </cdr:spPr>
      <cdr:txBody>
        <a:bodyPr vertOverflow="clip" wrap="square" anchor="ctr">
          <a:spAutoFit/>
        </a:bodyPr>
        <a:p>
          <a:pPr algn="ctr">
            <a:defRPr/>
          </a:pPr>
          <a:r>
            <a:rPr lang="en-US" cap="none" sz="1000" b="0" i="0" u="none" baseline="0"/>
            <a:t>年</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0.2055</cdr:x>
      <cdr:y>-0.00925</cdr:y>
    </cdr:from>
    <cdr:to>
      <cdr:x>0.72475</cdr:x>
      <cdr:y>0.06675</cdr:y>
    </cdr:to>
    <cdr:sp>
      <cdr:nvSpPr>
        <cdr:cNvPr id="1" name="TextBox 1"/>
        <cdr:cNvSpPr txBox="1">
          <a:spLocks noChangeArrowheads="1"/>
        </cdr:cNvSpPr>
      </cdr:nvSpPr>
      <cdr:spPr>
        <a:xfrm>
          <a:off x="657225" y="-19049"/>
          <a:ext cx="1666875" cy="209550"/>
        </a:xfrm>
        <a:prstGeom prst="rect">
          <a:avLst/>
        </a:prstGeom>
        <a:solidFill>
          <a:srgbClr val="FFFFFF"/>
        </a:solidFill>
        <a:ln w="1" cmpd="sng">
          <a:noFill/>
        </a:ln>
      </cdr:spPr>
      <cdr:txBody>
        <a:bodyPr vertOverflow="clip" wrap="square" anchor="ctr">
          <a:spAutoFit/>
        </a:bodyPr>
        <a:p>
          <a:pPr algn="ctr">
            <a:defRPr/>
          </a:pPr>
          <a:r>
            <a:rPr lang="en-US" cap="none" sz="1000" b="0" i="0" u="none" baseline="0"/>
            <a:t>移動平均(MA)と季節調整値(SA)</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0.3845</cdr:x>
      <cdr:y>-0.00475</cdr:y>
    </cdr:from>
    <cdr:to>
      <cdr:x>0.703</cdr:x>
      <cdr:y>0.07175</cdr:y>
    </cdr:to>
    <cdr:sp>
      <cdr:nvSpPr>
        <cdr:cNvPr id="1" name="TextBox 1"/>
        <cdr:cNvSpPr txBox="1">
          <a:spLocks noChangeArrowheads="1"/>
        </cdr:cNvSpPr>
      </cdr:nvSpPr>
      <cdr:spPr>
        <a:xfrm>
          <a:off x="1314450" y="-9524"/>
          <a:ext cx="1095375" cy="209550"/>
        </a:xfrm>
        <a:prstGeom prst="rect">
          <a:avLst/>
        </a:prstGeom>
        <a:solidFill>
          <a:srgbClr val="FFFFFF"/>
        </a:solidFill>
        <a:ln w="1" cmpd="sng">
          <a:noFill/>
        </a:ln>
      </cdr:spPr>
      <cdr:txBody>
        <a:bodyPr vertOverflow="clip" wrap="square" anchor="ctr">
          <a:spAutoFit/>
        </a:bodyPr>
        <a:p>
          <a:pPr algn="ctr">
            <a:defRPr/>
          </a:pPr>
          <a:r>
            <a:rPr lang="en-US" cap="none" sz="1000" b="0" i="0" u="none" baseline="0"/>
            <a:t>季節調整済経常収支</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0.232</cdr:x>
      <cdr:y>-0.015</cdr:y>
    </cdr:from>
    <cdr:to>
      <cdr:x>0.75825</cdr:x>
      <cdr:y>0.0465</cdr:y>
    </cdr:to>
    <cdr:sp>
      <cdr:nvSpPr>
        <cdr:cNvPr id="1" name="TextBox 1"/>
        <cdr:cNvSpPr txBox="1">
          <a:spLocks noChangeArrowheads="1"/>
        </cdr:cNvSpPr>
      </cdr:nvSpPr>
      <cdr:spPr>
        <a:xfrm>
          <a:off x="962025" y="-47624"/>
          <a:ext cx="2190750" cy="209550"/>
        </a:xfrm>
        <a:prstGeom prst="rect">
          <a:avLst/>
        </a:prstGeom>
        <a:solidFill>
          <a:srgbClr val="FFFFFF"/>
        </a:solidFill>
        <a:ln w="1" cmpd="sng">
          <a:solidFill>
            <a:srgbClr val="000000"/>
          </a:solidFill>
          <a:headEnd type="none"/>
          <a:tailEnd type="none"/>
        </a:ln>
      </cdr:spPr>
      <cdr:txBody>
        <a:bodyPr vertOverflow="clip" wrap="square" anchor="ctr"/>
        <a:p>
          <a:pPr algn="ctr">
            <a:defRPr/>
          </a:pPr>
          <a:r>
            <a:rPr lang="en-US" cap="none" sz="1000" b="0" i="0" u="none" baseline="0"/>
            <a:t>経常収支の原系列、移動平均、季節調整値</a:t>
          </a:r>
        </a:p>
      </cdr:txBody>
    </cdr:sp>
  </cdr:relSizeAnchor>
  <cdr:relSizeAnchor xmlns:cdr="http://schemas.openxmlformats.org/drawingml/2006/chartDrawing">
    <cdr:from>
      <cdr:x>0.0725</cdr:x>
      <cdr:y>-0.01125</cdr:y>
    </cdr:from>
    <cdr:to>
      <cdr:x>0.1755</cdr:x>
      <cdr:y>0.05025</cdr:y>
    </cdr:to>
    <cdr:sp>
      <cdr:nvSpPr>
        <cdr:cNvPr id="2" name="TextBox 2"/>
        <cdr:cNvSpPr txBox="1">
          <a:spLocks noChangeArrowheads="1"/>
        </cdr:cNvSpPr>
      </cdr:nvSpPr>
      <cdr:spPr>
        <a:xfrm>
          <a:off x="295275" y="-38099"/>
          <a:ext cx="428625" cy="209550"/>
        </a:xfrm>
        <a:prstGeom prst="rect">
          <a:avLst/>
        </a:prstGeom>
        <a:solidFill>
          <a:srgbClr val="FFFFFF"/>
        </a:solidFill>
        <a:ln w="1" cmpd="sng">
          <a:noFill/>
        </a:ln>
      </cdr:spPr>
      <cdr:txBody>
        <a:bodyPr vertOverflow="clip" wrap="square" anchor="ctr">
          <a:spAutoFit/>
        </a:bodyPr>
        <a:p>
          <a:pPr algn="ctr">
            <a:defRPr/>
          </a:pPr>
          <a:r>
            <a:rPr lang="en-US" cap="none" sz="1000" b="0" i="0" u="none" baseline="0"/>
            <a:t>億ドル</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57150</xdr:colOff>
      <xdr:row>4</xdr:row>
      <xdr:rowOff>28575</xdr:rowOff>
    </xdr:from>
    <xdr:to>
      <xdr:col>22</xdr:col>
      <xdr:colOff>381000</xdr:colOff>
      <xdr:row>20</xdr:row>
      <xdr:rowOff>0</xdr:rowOff>
    </xdr:to>
    <xdr:sp>
      <xdr:nvSpPr>
        <xdr:cNvPr id="1" name="テキスト 1"/>
        <xdr:cNvSpPr txBox="1">
          <a:spLocks noChangeArrowheads="1"/>
        </xdr:cNvSpPr>
      </xdr:nvSpPr>
      <xdr:spPr>
        <a:xfrm>
          <a:off x="11172825" y="695325"/>
          <a:ext cx="2381250" cy="2562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細明朝体"/>
              <a:ea typeface="細明朝体"/>
              <a:cs typeface="細明朝体"/>
            </a:rPr>
            <a:t>中心化</a:t>
          </a:r>
          <a:r>
            <a:rPr lang="en-US" cap="none" sz="1000" b="0" i="0" u="none" baseline="0">
              <a:solidFill>
                <a:srgbClr val="000000"/>
              </a:solidFill>
              <a:latin typeface="Geneva"/>
              <a:ea typeface="Geneva"/>
              <a:cs typeface="Geneva"/>
            </a:rPr>
            <a:t>12</a:t>
          </a:r>
          <a:r>
            <a:rPr lang="en-US" cap="none" sz="1000" b="0" i="0" u="none" baseline="0">
              <a:solidFill>
                <a:srgbClr val="000000"/>
              </a:solidFill>
              <a:latin typeface="細明朝体"/>
              <a:ea typeface="細明朝体"/>
              <a:cs typeface="細明朝体"/>
            </a:rPr>
            <a:t>項移動平均の計算方法
１）１ー</a:t>
          </a:r>
          <a:r>
            <a:rPr lang="en-US" cap="none" sz="1000" b="0" i="0" u="none" baseline="0">
              <a:solidFill>
                <a:srgbClr val="000000"/>
              </a:solidFill>
              <a:latin typeface="Geneva"/>
              <a:ea typeface="Geneva"/>
              <a:cs typeface="Geneva"/>
            </a:rPr>
            <a:t>12</a:t>
          </a:r>
          <a:r>
            <a:rPr lang="en-US" cap="none" sz="1000" b="0" i="0" u="none" baseline="0">
              <a:solidFill>
                <a:srgbClr val="000000"/>
              </a:solidFill>
              <a:latin typeface="細明朝体"/>
              <a:ea typeface="細明朝体"/>
              <a:cs typeface="細明朝体"/>
            </a:rPr>
            <a:t>月の１年を平均すると季節調整値が得られ、その平均値は中央の</a:t>
          </a:r>
          <a:r>
            <a:rPr lang="en-US" cap="none" sz="1000" b="0" i="0" u="none" baseline="0">
              <a:solidFill>
                <a:srgbClr val="000000"/>
              </a:solidFill>
              <a:latin typeface="Geneva"/>
              <a:ea typeface="Geneva"/>
              <a:cs typeface="Geneva"/>
            </a:rPr>
            <a:t>6.5</a:t>
          </a:r>
          <a:r>
            <a:rPr lang="en-US" cap="none" sz="1000" b="0" i="0" u="none" baseline="0">
              <a:solidFill>
                <a:srgbClr val="000000"/>
              </a:solidFill>
              <a:latin typeface="細明朝体"/>
              <a:ea typeface="細明朝体"/>
              <a:cs typeface="細明朝体"/>
            </a:rPr>
            <a:t>月を代表しているとみなす。
２）１月先にずらして、２月から翌年の１月までの１年を平均すると次の季節調整値が得られ、それは次の中央の</a:t>
          </a:r>
          <a:r>
            <a:rPr lang="en-US" cap="none" sz="1000" b="0" i="0" u="none" baseline="0">
              <a:solidFill>
                <a:srgbClr val="000000"/>
              </a:solidFill>
              <a:latin typeface="Geneva"/>
              <a:ea typeface="Geneva"/>
              <a:cs typeface="Geneva"/>
            </a:rPr>
            <a:t>7.5</a:t>
          </a:r>
          <a:r>
            <a:rPr lang="en-US" cap="none" sz="1000" b="0" i="0" u="none" baseline="0">
              <a:solidFill>
                <a:srgbClr val="000000"/>
              </a:solidFill>
              <a:latin typeface="細明朝体"/>
              <a:ea typeface="細明朝体"/>
              <a:cs typeface="細明朝体"/>
            </a:rPr>
            <a:t>月を代表しているとみなす。
３）</a:t>
          </a:r>
          <a:r>
            <a:rPr lang="en-US" cap="none" sz="1000" b="0" i="0" u="none" baseline="0">
              <a:solidFill>
                <a:srgbClr val="000000"/>
              </a:solidFill>
              <a:latin typeface="Geneva"/>
              <a:ea typeface="Geneva"/>
              <a:cs typeface="Geneva"/>
            </a:rPr>
            <a:t>6.5</a:t>
          </a:r>
          <a:r>
            <a:rPr lang="en-US" cap="none" sz="1000" b="0" i="0" u="none" baseline="0">
              <a:solidFill>
                <a:srgbClr val="000000"/>
              </a:solidFill>
              <a:latin typeface="細明朝体"/>
              <a:ea typeface="細明朝体"/>
              <a:cs typeface="細明朝体"/>
            </a:rPr>
            <a:t>とか</a:t>
          </a:r>
          <a:r>
            <a:rPr lang="en-US" cap="none" sz="1000" b="0" i="0" u="none" baseline="0">
              <a:solidFill>
                <a:srgbClr val="000000"/>
              </a:solidFill>
              <a:latin typeface="Geneva"/>
              <a:ea typeface="Geneva"/>
              <a:cs typeface="Geneva"/>
            </a:rPr>
            <a:t>7.5</a:t>
          </a:r>
          <a:r>
            <a:rPr lang="en-US" cap="none" sz="1000" b="0" i="0" u="none" baseline="0">
              <a:solidFill>
                <a:srgbClr val="000000"/>
              </a:solidFill>
              <a:latin typeface="細明朝体"/>
              <a:ea typeface="細明朝体"/>
              <a:cs typeface="細明朝体"/>
            </a:rPr>
            <a:t>月は実際に存在しないから、さらに上の２つの平均をとり、それを７月の季節調整値とする。
４）以下は順々に上の繰り返し計算を行う。
５）従って、最初と最後の各６つの月の季節調整データは作れない。
６）具体的には、次の関数を使う。</a:t>
          </a:r>
          <a:r>
            <a:rPr lang="en-US" cap="none" sz="1000" b="0" i="0" u="none" baseline="0">
              <a:solidFill>
                <a:srgbClr val="000000"/>
              </a:solidFill>
              <a:latin typeface="Geneva"/>
              <a:ea typeface="Geneva"/>
              <a:cs typeface="Geneva"/>
            </a:rPr>
            <a:t>
   =AVERAGE(AVERAGE(  ),AVERAGE( ))</a:t>
          </a:r>
        </a:p>
      </xdr:txBody>
    </xdr:sp>
    <xdr:clientData/>
  </xdr:twoCellAnchor>
  <xdr:twoCellAnchor>
    <xdr:from>
      <xdr:col>5</xdr:col>
      <xdr:colOff>638175</xdr:colOff>
      <xdr:row>52</xdr:row>
      <xdr:rowOff>0</xdr:rowOff>
    </xdr:from>
    <xdr:to>
      <xdr:col>10</xdr:col>
      <xdr:colOff>304800</xdr:colOff>
      <xdr:row>69</xdr:row>
      <xdr:rowOff>85725</xdr:rowOff>
    </xdr:to>
    <xdr:graphicFrame>
      <xdr:nvGraphicFramePr>
        <xdr:cNvPr id="2" name="Chart 2"/>
        <xdr:cNvGraphicFramePr/>
      </xdr:nvGraphicFramePr>
      <xdr:xfrm>
        <a:off x="3667125" y="8439150"/>
        <a:ext cx="3333750" cy="2838450"/>
      </xdr:xfrm>
      <a:graphic>
        <a:graphicData uri="http://schemas.openxmlformats.org/drawingml/2006/chart">
          <c:chart xmlns:c="http://schemas.openxmlformats.org/drawingml/2006/chart" r:id="rId1"/>
        </a:graphicData>
      </a:graphic>
    </xdr:graphicFrame>
    <xdr:clientData/>
  </xdr:twoCellAnchor>
  <xdr:twoCellAnchor>
    <xdr:from>
      <xdr:col>25</xdr:col>
      <xdr:colOff>552450</xdr:colOff>
      <xdr:row>1</xdr:row>
      <xdr:rowOff>0</xdr:rowOff>
    </xdr:from>
    <xdr:to>
      <xdr:col>29</xdr:col>
      <xdr:colOff>228600</xdr:colOff>
      <xdr:row>14</xdr:row>
      <xdr:rowOff>28575</xdr:rowOff>
    </xdr:to>
    <xdr:sp>
      <xdr:nvSpPr>
        <xdr:cNvPr id="3" name="テキスト 3"/>
        <xdr:cNvSpPr txBox="1">
          <a:spLocks noChangeArrowheads="1"/>
        </xdr:cNvSpPr>
      </xdr:nvSpPr>
      <xdr:spPr>
        <a:xfrm>
          <a:off x="15868650" y="161925"/>
          <a:ext cx="2533650" cy="2152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細明朝体"/>
              <a:ea typeface="細明朝体"/>
              <a:cs typeface="細明朝体"/>
            </a:rPr>
            <a:t>EZX11で季節調整を行う手順
１）エクセルでテキスト形式で保存。このときデータの頭には必ずラベルをつける。
３）</a:t>
          </a:r>
          <a:r>
            <a:rPr lang="en-US" cap="none" sz="1000" b="0" i="0" u="none" baseline="0">
              <a:solidFill>
                <a:srgbClr val="000000"/>
              </a:solidFill>
              <a:latin typeface="Geneva"/>
              <a:ea typeface="Geneva"/>
              <a:cs typeface="Geneva"/>
            </a:rPr>
            <a:t>EZX11</a:t>
          </a:r>
          <a:r>
            <a:rPr lang="en-US" cap="none" sz="1000" b="0" i="0" u="none" baseline="0">
              <a:solidFill>
                <a:srgbClr val="000000"/>
              </a:solidFill>
              <a:latin typeface="細明朝体"/>
              <a:ea typeface="細明朝体"/>
              <a:cs typeface="細明朝体"/>
            </a:rPr>
            <a:t>をスタートさせ、</a:t>
          </a:r>
          <a:r>
            <a:rPr lang="en-US" cap="none" sz="1000" b="0" i="0" u="none" baseline="0">
              <a:solidFill>
                <a:srgbClr val="000000"/>
              </a:solidFill>
              <a:latin typeface="Geneva"/>
              <a:ea typeface="Geneva"/>
              <a:cs typeface="Geneva"/>
            </a:rPr>
            <a:t>New</a:t>
          </a:r>
          <a:r>
            <a:rPr lang="en-US" cap="none" sz="1000" b="0" i="0" u="none" baseline="0">
              <a:solidFill>
                <a:srgbClr val="000000"/>
              </a:solidFill>
              <a:latin typeface="細明朝体"/>
              <a:ea typeface="細明朝体"/>
              <a:cs typeface="細明朝体"/>
            </a:rPr>
            <a:t>から新ファイルを作っておく。
４）</a:t>
          </a:r>
          <a:r>
            <a:rPr lang="en-US" cap="none" sz="1000" b="0" i="0" u="none" baseline="0">
              <a:solidFill>
                <a:srgbClr val="000000"/>
              </a:solidFill>
              <a:latin typeface="Geneva"/>
              <a:ea typeface="Geneva"/>
              <a:cs typeface="Geneva"/>
            </a:rPr>
            <a:t>ASCII</a:t>
          </a:r>
          <a:r>
            <a:rPr lang="en-US" cap="none" sz="1000" b="0" i="0" u="none" baseline="0">
              <a:solidFill>
                <a:srgbClr val="000000"/>
              </a:solidFill>
              <a:latin typeface="細明朝体"/>
              <a:ea typeface="細明朝体"/>
              <a:cs typeface="細明朝体"/>
            </a:rPr>
            <a:t>形式のファイルを</a:t>
          </a:r>
          <a:r>
            <a:rPr lang="en-US" cap="none" sz="1000" b="0" i="0" u="none" baseline="0">
              <a:solidFill>
                <a:srgbClr val="000000"/>
              </a:solidFill>
              <a:latin typeface="Geneva"/>
              <a:ea typeface="Geneva"/>
              <a:cs typeface="Geneva"/>
            </a:rPr>
            <a:t>Import</a:t>
          </a:r>
          <a:r>
            <a:rPr lang="en-US" cap="none" sz="1000" b="0" i="0" u="none" baseline="0">
              <a:solidFill>
                <a:srgbClr val="000000"/>
              </a:solidFill>
              <a:latin typeface="細明朝体"/>
              <a:ea typeface="細明朝体"/>
              <a:cs typeface="細明朝体"/>
            </a:rPr>
            <a:t>する。
５）</a:t>
          </a:r>
          <a:r>
            <a:rPr lang="en-US" cap="none" sz="1000" b="0" i="0" u="none" baseline="0">
              <a:solidFill>
                <a:srgbClr val="000000"/>
              </a:solidFill>
              <a:latin typeface="Geneva"/>
              <a:ea typeface="Geneva"/>
              <a:cs typeface="Geneva"/>
            </a:rPr>
            <a:t>Adjust</a:t>
          </a:r>
          <a:r>
            <a:rPr lang="en-US" cap="none" sz="1000" b="0" i="0" u="none" baseline="0">
              <a:solidFill>
                <a:srgbClr val="000000"/>
              </a:solidFill>
              <a:latin typeface="細明朝体"/>
              <a:ea typeface="細明朝体"/>
              <a:cs typeface="細明朝体"/>
            </a:rPr>
            <a:t>を行う。乗法（</a:t>
          </a:r>
          <a:r>
            <a:rPr lang="en-US" cap="none" sz="1000" b="0" i="0" u="none" baseline="0">
              <a:solidFill>
                <a:srgbClr val="000000"/>
              </a:solidFill>
              <a:latin typeface="Geneva"/>
              <a:ea typeface="Geneva"/>
              <a:cs typeface="Geneva"/>
            </a:rPr>
            <a:t>multiplicative</a:t>
          </a:r>
          <a:r>
            <a:rPr lang="en-US" cap="none" sz="1000" b="0" i="0" u="none" baseline="0">
              <a:solidFill>
                <a:srgbClr val="000000"/>
              </a:solidFill>
              <a:latin typeface="細明朝体"/>
              <a:ea typeface="細明朝体"/>
              <a:cs typeface="細明朝体"/>
            </a:rPr>
            <a:t>）と加法（</a:t>
          </a:r>
          <a:r>
            <a:rPr lang="en-US" cap="none" sz="1000" b="0" i="0" u="none" baseline="0">
              <a:solidFill>
                <a:srgbClr val="000000"/>
              </a:solidFill>
              <a:latin typeface="Geneva"/>
              <a:ea typeface="Geneva"/>
              <a:cs typeface="Geneva"/>
            </a:rPr>
            <a:t>additive</a:t>
          </a:r>
          <a:r>
            <a:rPr lang="en-US" cap="none" sz="1000" b="0" i="0" u="none" baseline="0">
              <a:solidFill>
                <a:srgbClr val="000000"/>
              </a:solidFill>
              <a:latin typeface="細明朝体"/>
              <a:ea typeface="細明朝体"/>
              <a:cs typeface="細明朝体"/>
            </a:rPr>
            <a:t>）がある。
６）季節調整値をエクセルに移すには、</a:t>
          </a:r>
          <a:r>
            <a:rPr lang="en-US" cap="none" sz="1000" b="0" i="0" u="none" baseline="0">
              <a:solidFill>
                <a:srgbClr val="000000"/>
              </a:solidFill>
              <a:latin typeface="Geneva"/>
              <a:ea typeface="Geneva"/>
              <a:cs typeface="Geneva"/>
            </a:rPr>
            <a:t>Export</a:t>
          </a:r>
          <a:r>
            <a:rPr lang="en-US" cap="none" sz="1000" b="0" i="0" u="none" baseline="0">
              <a:solidFill>
                <a:srgbClr val="000000"/>
              </a:solidFill>
              <a:latin typeface="細明朝体"/>
              <a:ea typeface="細明朝体"/>
              <a:cs typeface="細明朝体"/>
            </a:rPr>
            <a:t>を行う。このとき、</a:t>
          </a:r>
          <a:r>
            <a:rPr lang="en-US" cap="none" sz="1000" b="0" i="0" u="none" baseline="0">
              <a:solidFill>
                <a:srgbClr val="000000"/>
              </a:solidFill>
              <a:latin typeface="Geneva"/>
              <a:ea typeface="Geneva"/>
              <a:cs typeface="Geneva"/>
            </a:rPr>
            <a:t>ASCII</a:t>
          </a:r>
          <a:r>
            <a:rPr lang="en-US" cap="none" sz="1000" b="0" i="0" u="none" baseline="0">
              <a:solidFill>
                <a:srgbClr val="000000"/>
              </a:solidFill>
              <a:latin typeface="細明朝体"/>
              <a:ea typeface="細明朝体"/>
              <a:cs typeface="細明朝体"/>
            </a:rPr>
            <a:t>形式のファイルを指定する。</a:t>
          </a:r>
        </a:p>
      </xdr:txBody>
    </xdr:sp>
    <xdr:clientData/>
  </xdr:twoCellAnchor>
  <xdr:twoCellAnchor>
    <xdr:from>
      <xdr:col>0</xdr:col>
      <xdr:colOff>47625</xdr:colOff>
      <xdr:row>52</xdr:row>
      <xdr:rowOff>0</xdr:rowOff>
    </xdr:from>
    <xdr:to>
      <xdr:col>5</xdr:col>
      <xdr:colOff>257175</xdr:colOff>
      <xdr:row>67</xdr:row>
      <xdr:rowOff>133350</xdr:rowOff>
    </xdr:to>
    <xdr:graphicFrame>
      <xdr:nvGraphicFramePr>
        <xdr:cNvPr id="4" name="Chart 4"/>
        <xdr:cNvGraphicFramePr/>
      </xdr:nvGraphicFramePr>
      <xdr:xfrm>
        <a:off x="47625" y="8439150"/>
        <a:ext cx="3238500" cy="2562225"/>
      </xdr:xfrm>
      <a:graphic>
        <a:graphicData uri="http://schemas.openxmlformats.org/drawingml/2006/chart">
          <c:chart xmlns:c="http://schemas.openxmlformats.org/drawingml/2006/chart" r:id="rId2"/>
        </a:graphicData>
      </a:graphic>
    </xdr:graphicFrame>
    <xdr:clientData/>
  </xdr:twoCellAnchor>
  <xdr:twoCellAnchor>
    <xdr:from>
      <xdr:col>22</xdr:col>
      <xdr:colOff>504825</xdr:colOff>
      <xdr:row>4</xdr:row>
      <xdr:rowOff>28575</xdr:rowOff>
    </xdr:from>
    <xdr:to>
      <xdr:col>25</xdr:col>
      <xdr:colOff>228600</xdr:colOff>
      <xdr:row>11</xdr:row>
      <xdr:rowOff>133350</xdr:rowOff>
    </xdr:to>
    <xdr:sp>
      <xdr:nvSpPr>
        <xdr:cNvPr id="5" name="テキスト 5"/>
        <xdr:cNvSpPr txBox="1">
          <a:spLocks noChangeArrowheads="1"/>
        </xdr:cNvSpPr>
      </xdr:nvSpPr>
      <xdr:spPr>
        <a:xfrm>
          <a:off x="13677900" y="695325"/>
          <a:ext cx="1866900" cy="1238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季節・不規則変動比率は原系列を季節調整値で割った値。移動平均により季節要因と不規則要因のほとんどが取り除かれたとみなされるので、原系列を移動平均値で割ることにより、季節要因と不規則要因の総合効果を抽出することができる。この比率を季節・不規則変動比率と呼ぶ。</a:t>
          </a:r>
        </a:p>
      </xdr:txBody>
    </xdr:sp>
    <xdr:clientData/>
  </xdr:twoCellAnchor>
  <xdr:twoCellAnchor>
    <xdr:from>
      <xdr:col>11</xdr:col>
      <xdr:colOff>66675</xdr:colOff>
      <xdr:row>19</xdr:row>
      <xdr:rowOff>0</xdr:rowOff>
    </xdr:from>
    <xdr:to>
      <xdr:col>17</xdr:col>
      <xdr:colOff>219075</xdr:colOff>
      <xdr:row>37</xdr:row>
      <xdr:rowOff>28575</xdr:rowOff>
    </xdr:to>
    <xdr:graphicFrame>
      <xdr:nvGraphicFramePr>
        <xdr:cNvPr id="6" name="Chart 19"/>
        <xdr:cNvGraphicFramePr/>
      </xdr:nvGraphicFramePr>
      <xdr:xfrm>
        <a:off x="7277100" y="3095625"/>
        <a:ext cx="3543300" cy="2943225"/>
      </xdr:xfrm>
      <a:graphic>
        <a:graphicData uri="http://schemas.openxmlformats.org/drawingml/2006/chart">
          <c:chart xmlns:c="http://schemas.openxmlformats.org/drawingml/2006/chart" r:id="rId3"/>
        </a:graphicData>
      </a:graphic>
    </xdr:graphicFrame>
    <xdr:clientData/>
  </xdr:twoCellAnchor>
  <xdr:twoCellAnchor>
    <xdr:from>
      <xdr:col>0</xdr:col>
      <xdr:colOff>161925</xdr:colOff>
      <xdr:row>70</xdr:row>
      <xdr:rowOff>114300</xdr:rowOff>
    </xdr:from>
    <xdr:to>
      <xdr:col>5</xdr:col>
      <xdr:colOff>342900</xdr:colOff>
      <xdr:row>87</xdr:row>
      <xdr:rowOff>114300</xdr:rowOff>
    </xdr:to>
    <xdr:graphicFrame>
      <xdr:nvGraphicFramePr>
        <xdr:cNvPr id="7" name="Chart 20"/>
        <xdr:cNvGraphicFramePr/>
      </xdr:nvGraphicFramePr>
      <xdr:xfrm>
        <a:off x="161925" y="11468100"/>
        <a:ext cx="3209925" cy="2752725"/>
      </xdr:xfrm>
      <a:graphic>
        <a:graphicData uri="http://schemas.openxmlformats.org/drawingml/2006/chart">
          <c:chart xmlns:c="http://schemas.openxmlformats.org/drawingml/2006/chart" r:id="rId4"/>
        </a:graphicData>
      </a:graphic>
    </xdr:graphicFrame>
    <xdr:clientData/>
  </xdr:twoCellAnchor>
  <xdr:twoCellAnchor>
    <xdr:from>
      <xdr:col>6</xdr:col>
      <xdr:colOff>0</xdr:colOff>
      <xdr:row>70</xdr:row>
      <xdr:rowOff>95250</xdr:rowOff>
    </xdr:from>
    <xdr:to>
      <xdr:col>10</xdr:col>
      <xdr:colOff>57150</xdr:colOff>
      <xdr:row>87</xdr:row>
      <xdr:rowOff>114300</xdr:rowOff>
    </xdr:to>
    <xdr:graphicFrame>
      <xdr:nvGraphicFramePr>
        <xdr:cNvPr id="8" name="Chart 22"/>
        <xdr:cNvGraphicFramePr/>
      </xdr:nvGraphicFramePr>
      <xdr:xfrm>
        <a:off x="3733800" y="11449050"/>
        <a:ext cx="3019425" cy="2771775"/>
      </xdr:xfrm>
      <a:graphic>
        <a:graphicData uri="http://schemas.openxmlformats.org/drawingml/2006/chart">
          <c:chart xmlns:c="http://schemas.openxmlformats.org/drawingml/2006/chart" r:id="rId5"/>
        </a:graphicData>
      </a:graphic>
    </xdr:graphicFrame>
    <xdr:clientData/>
  </xdr:twoCellAnchor>
  <xdr:twoCellAnchor>
    <xdr:from>
      <xdr:col>18</xdr:col>
      <xdr:colOff>142875</xdr:colOff>
      <xdr:row>22</xdr:row>
      <xdr:rowOff>28575</xdr:rowOff>
    </xdr:from>
    <xdr:to>
      <xdr:col>22</xdr:col>
      <xdr:colOff>85725</xdr:colOff>
      <xdr:row>27</xdr:row>
      <xdr:rowOff>76200</xdr:rowOff>
    </xdr:to>
    <xdr:sp>
      <xdr:nvSpPr>
        <xdr:cNvPr id="9" name="テキスト 23"/>
        <xdr:cNvSpPr txBox="1">
          <a:spLocks noChangeArrowheads="1"/>
        </xdr:cNvSpPr>
      </xdr:nvSpPr>
      <xdr:spPr>
        <a:xfrm>
          <a:off x="11258550" y="3609975"/>
          <a:ext cx="2000250" cy="857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左の立体折れ線グラフは、ワークシートから直接作られるのは年別のグラフである。その後、グラフメニューから系列編集を利用して、月別のグラフに作り替えた。</a:t>
          </a:r>
        </a:p>
      </xdr:txBody>
    </xdr:sp>
    <xdr:clientData/>
  </xdr:twoCellAnchor>
  <xdr:twoCellAnchor>
    <xdr:from>
      <xdr:col>11</xdr:col>
      <xdr:colOff>85725</xdr:colOff>
      <xdr:row>39</xdr:row>
      <xdr:rowOff>0</xdr:rowOff>
    </xdr:from>
    <xdr:to>
      <xdr:col>17</xdr:col>
      <xdr:colOff>133350</xdr:colOff>
      <xdr:row>55</xdr:row>
      <xdr:rowOff>152400</xdr:rowOff>
    </xdr:to>
    <xdr:graphicFrame>
      <xdr:nvGraphicFramePr>
        <xdr:cNvPr id="10" name="Chart 24"/>
        <xdr:cNvGraphicFramePr/>
      </xdr:nvGraphicFramePr>
      <xdr:xfrm>
        <a:off x="7296150" y="6334125"/>
        <a:ext cx="3438525" cy="2743200"/>
      </xdr:xfrm>
      <a:graphic>
        <a:graphicData uri="http://schemas.openxmlformats.org/drawingml/2006/chart">
          <c:chart xmlns:c="http://schemas.openxmlformats.org/drawingml/2006/chart" r:id="rId6"/>
        </a:graphicData>
      </a:graphic>
    </xdr:graphicFrame>
    <xdr:clientData/>
  </xdr:twoCellAnchor>
  <xdr:twoCellAnchor>
    <xdr:from>
      <xdr:col>11</xdr:col>
      <xdr:colOff>95250</xdr:colOff>
      <xdr:row>57</xdr:row>
      <xdr:rowOff>0</xdr:rowOff>
    </xdr:from>
    <xdr:to>
      <xdr:col>18</xdr:col>
      <xdr:colOff>352425</xdr:colOff>
      <xdr:row>78</xdr:row>
      <xdr:rowOff>0</xdr:rowOff>
    </xdr:to>
    <xdr:graphicFrame>
      <xdr:nvGraphicFramePr>
        <xdr:cNvPr id="11" name="Chart 26"/>
        <xdr:cNvGraphicFramePr/>
      </xdr:nvGraphicFramePr>
      <xdr:xfrm>
        <a:off x="7305675" y="9248775"/>
        <a:ext cx="4162425" cy="3400425"/>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S108"/>
  <sheetViews>
    <sheetView tabSelected="1" workbookViewId="0" topLeftCell="A1">
      <selection activeCell="E7" sqref="E7"/>
    </sheetView>
  </sheetViews>
  <sheetFormatPr defaultColWidth="11.00390625" defaultRowHeight="12.75"/>
  <cols>
    <col min="1" max="1" width="5.75390625" style="0" customWidth="1"/>
    <col min="2" max="2" width="7.75390625" style="0" customWidth="1"/>
    <col min="3" max="5" width="8.75390625" style="0" customWidth="1"/>
    <col min="6" max="6" width="9.25390625" style="0" customWidth="1"/>
    <col min="7" max="7" width="10.75390625" style="0" customWidth="1"/>
    <col min="8" max="10" width="9.375" style="0" customWidth="1"/>
    <col min="11" max="15" width="6.75390625" style="0" customWidth="1"/>
    <col min="16" max="16" width="8.75390625" style="8" customWidth="1"/>
    <col min="17" max="17" width="8.75390625" style="0" customWidth="1"/>
    <col min="18" max="22" width="6.75390625" style="0" customWidth="1"/>
    <col min="23" max="16384" width="9.375" style="0" customWidth="1"/>
  </cols>
  <sheetData>
    <row r="1" spans="1:16" ht="12.75">
      <c r="A1" s="1" t="s">
        <v>0</v>
      </c>
      <c r="C1" s="1" t="s">
        <v>1</v>
      </c>
      <c r="H1" s="1"/>
      <c r="I1" s="1"/>
      <c r="J1" s="1"/>
      <c r="K1" s="1"/>
      <c r="M1" s="1"/>
      <c r="N1" s="1"/>
      <c r="O1" s="1"/>
      <c r="P1" s="11"/>
    </row>
    <row r="2" spans="1:19" ht="13.5">
      <c r="A2" s="1"/>
      <c r="B2" s="5" t="s">
        <v>2</v>
      </c>
      <c r="C2" s="5" t="s">
        <v>3</v>
      </c>
      <c r="D2" s="5" t="s">
        <v>4</v>
      </c>
      <c r="E2" s="5" t="s">
        <v>5</v>
      </c>
      <c r="F2" s="5" t="s">
        <v>6</v>
      </c>
      <c r="G2" s="5" t="s">
        <v>7</v>
      </c>
      <c r="H2" s="5" t="s">
        <v>8</v>
      </c>
      <c r="I2" s="5" t="s">
        <v>9</v>
      </c>
      <c r="J2" s="5"/>
      <c r="M2" s="1" t="s">
        <v>10</v>
      </c>
      <c r="N2" s="1"/>
      <c r="O2" s="1"/>
      <c r="P2" s="11"/>
      <c r="S2" s="13" t="s">
        <v>23</v>
      </c>
    </row>
    <row r="3" spans="1:19" ht="13.5">
      <c r="A3" s="6" t="s">
        <v>11</v>
      </c>
      <c r="B3" s="4" t="s">
        <v>12</v>
      </c>
      <c r="C3" s="4" t="s">
        <v>13</v>
      </c>
      <c r="D3" s="4" t="s">
        <v>14</v>
      </c>
      <c r="E3" s="4" t="s">
        <v>15</v>
      </c>
      <c r="F3" s="4" t="s">
        <v>16</v>
      </c>
      <c r="G3" s="4" t="s">
        <v>17</v>
      </c>
      <c r="H3" s="4" t="s">
        <v>18</v>
      </c>
      <c r="I3" s="4" t="s">
        <v>19</v>
      </c>
      <c r="J3" s="4"/>
      <c r="K3" s="6" t="s">
        <v>20</v>
      </c>
      <c r="L3">
        <v>85</v>
      </c>
      <c r="M3">
        <v>86</v>
      </c>
      <c r="N3">
        <v>87</v>
      </c>
      <c r="O3">
        <v>88</v>
      </c>
      <c r="P3" s="12" t="s">
        <v>21</v>
      </c>
      <c r="Q3" s="1" t="s">
        <v>5</v>
      </c>
      <c r="R3" s="1"/>
      <c r="S3" s="13" t="s">
        <v>24</v>
      </c>
    </row>
    <row r="4" spans="1:17" ht="12.75">
      <c r="A4" s="7">
        <f>DATE(85,1,1)</f>
        <v>29586</v>
      </c>
      <c r="B4" s="3">
        <v>7.91</v>
      </c>
      <c r="G4" s="8">
        <v>42.37</v>
      </c>
      <c r="H4" s="8">
        <v>17.995176</v>
      </c>
      <c r="I4" s="8">
        <v>39.918805</v>
      </c>
      <c r="J4" s="8"/>
      <c r="K4" s="10">
        <v>1</v>
      </c>
      <c r="M4" s="8">
        <f aca="true" t="shared" si="0" ref="M4:M15">D16</f>
        <v>34.85851896447924</v>
      </c>
      <c r="N4" s="8">
        <f aca="true" t="shared" si="1" ref="N4:N15">D28</f>
        <v>62.19600327617864</v>
      </c>
      <c r="O4" s="8">
        <f aca="true" t="shared" si="2" ref="O4:O9">D40</f>
        <v>52.867755194388934</v>
      </c>
      <c r="P4" s="8">
        <f aca="true" t="shared" si="3" ref="P4:P9">MEDIAN(M4:O4)</f>
        <v>52.867755194388934</v>
      </c>
      <c r="Q4" s="8">
        <f aca="true" t="shared" si="4" ref="Q4:Q15">P4*$Q$16/$P$16</f>
        <v>52.84719216513207</v>
      </c>
    </row>
    <row r="5" spans="1:17" ht="12.75">
      <c r="A5" s="7">
        <v>29617</v>
      </c>
      <c r="B5" s="3">
        <v>25.32</v>
      </c>
      <c r="G5" s="8">
        <v>26.64</v>
      </c>
      <c r="H5" s="8">
        <v>27.278177</v>
      </c>
      <c r="I5" s="8">
        <v>29.191616</v>
      </c>
      <c r="J5" s="8"/>
      <c r="K5" s="10">
        <v>2</v>
      </c>
      <c r="M5" s="8">
        <f t="shared" si="0"/>
        <v>66.84653093355278</v>
      </c>
      <c r="N5" s="8">
        <f t="shared" si="1"/>
        <v>99.40535613524891</v>
      </c>
      <c r="O5" s="8">
        <f t="shared" si="2"/>
        <v>100.11589246698964</v>
      </c>
      <c r="P5" s="8">
        <f t="shared" si="3"/>
        <v>99.40535613524891</v>
      </c>
      <c r="Q5" s="8">
        <f t="shared" si="4"/>
        <v>99.36669220410636</v>
      </c>
    </row>
    <row r="6" spans="1:17" ht="12.75">
      <c r="A6" s="7">
        <v>29645</v>
      </c>
      <c r="B6" s="3">
        <v>34.95</v>
      </c>
      <c r="G6" s="8">
        <v>25.28</v>
      </c>
      <c r="H6" s="8">
        <v>30.90743</v>
      </c>
      <c r="I6" s="8">
        <v>28.718996</v>
      </c>
      <c r="J6" s="8"/>
      <c r="K6" s="10">
        <v>3</v>
      </c>
      <c r="M6" s="8">
        <f t="shared" si="0"/>
        <v>111.10254589714978</v>
      </c>
      <c r="N6" s="8">
        <f t="shared" si="1"/>
        <v>111.98478192743926</v>
      </c>
      <c r="O6" s="8">
        <f t="shared" si="2"/>
        <v>127.68501603280656</v>
      </c>
      <c r="P6" s="8">
        <f t="shared" si="3"/>
        <v>111.98478192743926</v>
      </c>
      <c r="Q6" s="8">
        <f t="shared" si="4"/>
        <v>111.9412252010636</v>
      </c>
    </row>
    <row r="7" spans="1:17" ht="12.75">
      <c r="A7" s="7">
        <v>29676</v>
      </c>
      <c r="B7" s="3">
        <v>41.04</v>
      </c>
      <c r="G7" s="8">
        <v>38.05</v>
      </c>
      <c r="H7" s="8">
        <v>36.072026</v>
      </c>
      <c r="I7" s="8">
        <v>33.719442</v>
      </c>
      <c r="J7" s="8"/>
      <c r="K7" s="10">
        <v>4</v>
      </c>
      <c r="M7" s="8">
        <f t="shared" si="0"/>
        <v>119.7767656680993</v>
      </c>
      <c r="N7" s="8">
        <f t="shared" si="1"/>
        <v>109.02586221308322</v>
      </c>
      <c r="O7" s="8">
        <f t="shared" si="2"/>
        <v>105.45507975953952</v>
      </c>
      <c r="P7" s="8">
        <f t="shared" si="3"/>
        <v>109.02586221308322</v>
      </c>
      <c r="Q7" s="8">
        <f t="shared" si="4"/>
        <v>108.98345636501574</v>
      </c>
    </row>
    <row r="8" spans="1:17" ht="12.75">
      <c r="A8" s="7">
        <v>29706</v>
      </c>
      <c r="B8" s="3">
        <v>35.7</v>
      </c>
      <c r="G8" s="8">
        <v>41.25</v>
      </c>
      <c r="H8" s="8">
        <v>36.253219</v>
      </c>
      <c r="I8" s="8">
        <v>37.202325</v>
      </c>
      <c r="J8" s="8"/>
      <c r="K8" s="10">
        <v>5</v>
      </c>
      <c r="M8" s="8">
        <f t="shared" si="0"/>
        <v>112.21317905471662</v>
      </c>
      <c r="N8" s="8">
        <f t="shared" si="1"/>
        <v>97.3607506488321</v>
      </c>
      <c r="O8" s="8">
        <f t="shared" si="2"/>
        <v>84.3375470971732</v>
      </c>
      <c r="P8" s="8">
        <f t="shared" si="3"/>
        <v>97.3607506488321</v>
      </c>
      <c r="Q8" s="8">
        <f t="shared" si="4"/>
        <v>97.32288197147479</v>
      </c>
    </row>
    <row r="9" spans="1:17" ht="12.75">
      <c r="A9" s="7">
        <v>29737</v>
      </c>
      <c r="B9" s="3">
        <v>55.88</v>
      </c>
      <c r="G9" s="8">
        <v>41.9</v>
      </c>
      <c r="H9" s="8">
        <v>53.574018</v>
      </c>
      <c r="I9" s="8">
        <v>53.815952</v>
      </c>
      <c r="J9" s="8"/>
      <c r="K9" s="10">
        <v>6</v>
      </c>
      <c r="M9" s="8">
        <f t="shared" si="0"/>
        <v>109.015517108986</v>
      </c>
      <c r="N9" s="8">
        <f t="shared" si="1"/>
        <v>103.9415923478582</v>
      </c>
      <c r="O9" s="8">
        <f t="shared" si="2"/>
        <v>92.18373493975903</v>
      </c>
      <c r="P9" s="8">
        <f t="shared" si="3"/>
        <v>103.9415923478582</v>
      </c>
      <c r="Q9" s="8">
        <f t="shared" si="4"/>
        <v>103.90116403769836</v>
      </c>
    </row>
    <row r="10" spans="1:17" ht="12.75">
      <c r="A10" s="7">
        <v>29767</v>
      </c>
      <c r="B10" s="3">
        <v>49.17</v>
      </c>
      <c r="C10" s="8">
        <f aca="true" t="shared" si="5" ref="C10:C45">AVERAGE(AVERAGE(B4:B15),AVERAGE(B5:B16))</f>
        <v>41.448750000000004</v>
      </c>
      <c r="D10" s="8">
        <f aca="true" t="shared" si="6" ref="D10:D45">B10/C10*100</f>
        <v>118.6284266714919</v>
      </c>
      <c r="E10" s="8">
        <f aca="true" t="shared" si="7" ref="E10:E15">Q10</f>
        <v>111.09015854245322</v>
      </c>
      <c r="F10" s="8">
        <f aca="true" t="shared" si="8" ref="F10:F45">B10/E10*100</f>
        <v>44.26134650011291</v>
      </c>
      <c r="G10" s="8">
        <v>40.56</v>
      </c>
      <c r="H10" s="8">
        <v>45.363265</v>
      </c>
      <c r="I10" s="8">
        <v>45.141892</v>
      </c>
      <c r="J10" s="8"/>
      <c r="K10" s="10">
        <v>7</v>
      </c>
      <c r="L10" s="9">
        <f aca="true" t="shared" si="9" ref="L10:L15">D10</f>
        <v>118.6284266714919</v>
      </c>
      <c r="M10" s="8">
        <f t="shared" si="0"/>
        <v>111.13338411578397</v>
      </c>
      <c r="N10" s="8">
        <f t="shared" si="1"/>
        <v>101.61594084958962</v>
      </c>
      <c r="P10" s="8">
        <f aca="true" t="shared" si="10" ref="P10:P15">MEDIAN(L10:N10)</f>
        <v>111.13338411578397</v>
      </c>
      <c r="Q10" s="8">
        <f t="shared" si="4"/>
        <v>111.09015854245322</v>
      </c>
    </row>
    <row r="11" spans="1:17" ht="12.75">
      <c r="A11" s="7">
        <v>29798</v>
      </c>
      <c r="B11" s="3">
        <v>33.99</v>
      </c>
      <c r="C11" s="8">
        <f t="shared" si="5"/>
        <v>42.49000000000001</v>
      </c>
      <c r="D11" s="8">
        <f t="shared" si="6"/>
        <v>79.99529301012002</v>
      </c>
      <c r="E11" s="8">
        <f t="shared" si="7"/>
        <v>79.96417866557239</v>
      </c>
      <c r="F11" s="8">
        <f t="shared" si="8"/>
        <v>42.506533009178504</v>
      </c>
      <c r="G11" s="8">
        <v>39.39</v>
      </c>
      <c r="H11" s="8">
        <v>41.727956</v>
      </c>
      <c r="I11" s="8">
        <v>45.717926</v>
      </c>
      <c r="J11" s="8"/>
      <c r="K11" s="10">
        <v>8</v>
      </c>
      <c r="L11" s="8">
        <f t="shared" si="9"/>
        <v>79.99529301012002</v>
      </c>
      <c r="M11" s="8">
        <f t="shared" si="0"/>
        <v>93.82634314277203</v>
      </c>
      <c r="N11" s="8">
        <f t="shared" si="1"/>
        <v>76.33463599229015</v>
      </c>
      <c r="P11" s="8">
        <f t="shared" si="10"/>
        <v>79.99529301012002</v>
      </c>
      <c r="Q11" s="8">
        <f t="shared" si="4"/>
        <v>79.96417866557239</v>
      </c>
    </row>
    <row r="12" spans="1:17" ht="12.75">
      <c r="A12" s="7">
        <v>29829</v>
      </c>
      <c r="B12" s="3">
        <v>47.79</v>
      </c>
      <c r="C12" s="8">
        <f t="shared" si="5"/>
        <v>44.45291666666668</v>
      </c>
      <c r="D12" s="8">
        <f t="shared" si="6"/>
        <v>107.50700647689031</v>
      </c>
      <c r="E12" s="8">
        <f t="shared" si="7"/>
        <v>118.79837722008375</v>
      </c>
      <c r="F12" s="8">
        <f t="shared" si="8"/>
        <v>40.22782222981472</v>
      </c>
      <c r="G12" s="8">
        <v>39.91</v>
      </c>
      <c r="H12" s="8">
        <v>41.478535</v>
      </c>
      <c r="I12" s="8">
        <v>37.809392</v>
      </c>
      <c r="J12" s="8"/>
      <c r="K12" s="10">
        <v>9</v>
      </c>
      <c r="L12" s="8">
        <f t="shared" si="9"/>
        <v>107.50700647689031</v>
      </c>
      <c r="M12" s="8">
        <f t="shared" si="0"/>
        <v>118.84460208854621</v>
      </c>
      <c r="N12" s="8">
        <f t="shared" si="1"/>
        <v>121.23385258358664</v>
      </c>
      <c r="P12" s="8">
        <f t="shared" si="10"/>
        <v>118.84460208854621</v>
      </c>
      <c r="Q12" s="8">
        <f t="shared" si="4"/>
        <v>118.79837722008375</v>
      </c>
    </row>
    <row r="13" spans="1:17" ht="12.75">
      <c r="A13" s="7">
        <v>29859</v>
      </c>
      <c r="B13" s="3">
        <v>47.09</v>
      </c>
      <c r="C13" s="8">
        <f t="shared" si="5"/>
        <v>47.38083333333334</v>
      </c>
      <c r="D13" s="8">
        <f t="shared" si="6"/>
        <v>99.3861793622597</v>
      </c>
      <c r="E13" s="8">
        <f t="shared" si="7"/>
        <v>99.34752288996502</v>
      </c>
      <c r="F13" s="8">
        <f t="shared" si="8"/>
        <v>47.39926938304821</v>
      </c>
      <c r="G13" s="8">
        <v>45.39</v>
      </c>
      <c r="H13" s="8">
        <v>46.632421</v>
      </c>
      <c r="I13" s="8">
        <v>46.626891</v>
      </c>
      <c r="J13" s="8"/>
      <c r="K13" s="10">
        <v>10</v>
      </c>
      <c r="L13" s="8">
        <f t="shared" si="9"/>
        <v>99.3861793622597</v>
      </c>
      <c r="M13" s="8">
        <f t="shared" si="0"/>
        <v>104.96899019348001</v>
      </c>
      <c r="N13" s="8">
        <f t="shared" si="1"/>
        <v>94.06523925851415</v>
      </c>
      <c r="P13" s="8">
        <f t="shared" si="10"/>
        <v>99.3861793622597</v>
      </c>
      <c r="Q13" s="8">
        <f t="shared" si="4"/>
        <v>99.34752288996502</v>
      </c>
    </row>
    <row r="14" spans="1:17" ht="12.75">
      <c r="A14" s="7">
        <v>29890</v>
      </c>
      <c r="B14" s="3">
        <v>44.87</v>
      </c>
      <c r="C14" s="8">
        <f t="shared" si="5"/>
        <v>50.60375</v>
      </c>
      <c r="D14" s="8">
        <f t="shared" si="6"/>
        <v>88.66931798532717</v>
      </c>
      <c r="E14" s="8">
        <f t="shared" si="7"/>
        <v>88.63482985975395</v>
      </c>
      <c r="F14" s="8">
        <f t="shared" si="8"/>
        <v>50.62344009798109</v>
      </c>
      <c r="G14" s="8">
        <v>50.51</v>
      </c>
      <c r="H14" s="8">
        <v>48.078601</v>
      </c>
      <c r="I14" s="8">
        <v>47.579795</v>
      </c>
      <c r="J14" s="8"/>
      <c r="K14" s="10">
        <v>11</v>
      </c>
      <c r="L14" s="8">
        <f t="shared" si="9"/>
        <v>88.66931798532717</v>
      </c>
      <c r="M14" s="8">
        <f t="shared" si="0"/>
        <v>104.6932442110289</v>
      </c>
      <c r="N14" s="8">
        <f t="shared" si="1"/>
        <v>84.65876563660947</v>
      </c>
      <c r="P14" s="8">
        <f t="shared" si="10"/>
        <v>88.66931798532717</v>
      </c>
      <c r="Q14" s="8">
        <f t="shared" si="4"/>
        <v>88.63482985975395</v>
      </c>
    </row>
    <row r="15" spans="1:17" ht="12.75">
      <c r="A15" s="7">
        <v>29920</v>
      </c>
      <c r="B15" s="3">
        <v>67.98</v>
      </c>
      <c r="C15" s="8">
        <f t="shared" si="5"/>
        <v>53.17083333333333</v>
      </c>
      <c r="D15" s="8">
        <f t="shared" si="6"/>
        <v>127.8520492124442</v>
      </c>
      <c r="E15" s="8">
        <f t="shared" si="7"/>
        <v>127.80232087768064</v>
      </c>
      <c r="F15" s="8">
        <f t="shared" si="8"/>
        <v>53.191522292512616</v>
      </c>
      <c r="G15" s="8">
        <v>59.35</v>
      </c>
      <c r="H15" s="8">
        <v>50.968973</v>
      </c>
      <c r="I15" s="8">
        <v>46.278698</v>
      </c>
      <c r="J15" s="8"/>
      <c r="K15" s="10">
        <v>12</v>
      </c>
      <c r="L15" s="8">
        <f t="shared" si="9"/>
        <v>127.8520492124442</v>
      </c>
      <c r="M15" s="8">
        <f t="shared" si="0"/>
        <v>117.45937080661994</v>
      </c>
      <c r="N15" s="8">
        <f t="shared" si="1"/>
        <v>140.40439740322552</v>
      </c>
      <c r="P15" s="8">
        <f t="shared" si="10"/>
        <v>127.8520492124442</v>
      </c>
      <c r="Q15" s="8">
        <f t="shared" si="4"/>
        <v>127.80232087768064</v>
      </c>
    </row>
    <row r="16" spans="1:17" ht="12.75">
      <c r="A16" s="7">
        <v>29951</v>
      </c>
      <c r="B16" s="3">
        <v>19.3</v>
      </c>
      <c r="C16" s="8">
        <f t="shared" si="5"/>
        <v>55.36666666666666</v>
      </c>
      <c r="D16" s="8">
        <f t="shared" si="6"/>
        <v>34.85851896447924</v>
      </c>
      <c r="E16" s="8">
        <f aca="true" t="shared" si="11" ref="E16:E27">Q4</f>
        <v>52.84719216513207</v>
      </c>
      <c r="F16" s="8">
        <f t="shared" si="8"/>
        <v>36.520388708056856</v>
      </c>
      <c r="G16" s="8">
        <v>55.52</v>
      </c>
      <c r="H16" s="8">
        <v>43.173485</v>
      </c>
      <c r="I16" s="8">
        <v>51.424577</v>
      </c>
      <c r="J16" s="8"/>
      <c r="K16" s="6" t="s">
        <v>22</v>
      </c>
      <c r="P16" s="8">
        <f>SUM(P4:P15)</f>
        <v>1200.466924241332</v>
      </c>
      <c r="Q16" s="8">
        <v>1200</v>
      </c>
    </row>
    <row r="17" spans="1:17" ht="12.75">
      <c r="A17" s="7">
        <v>29982</v>
      </c>
      <c r="B17" s="3">
        <v>38.92</v>
      </c>
      <c r="C17" s="8">
        <f t="shared" si="5"/>
        <v>58.22291666666668</v>
      </c>
      <c r="D17" s="8">
        <f t="shared" si="6"/>
        <v>66.84653093355278</v>
      </c>
      <c r="E17" s="8">
        <f t="shared" si="11"/>
        <v>99.36669220410636</v>
      </c>
      <c r="F17" s="8">
        <f t="shared" si="8"/>
        <v>39.1680543416455</v>
      </c>
      <c r="G17" s="8">
        <v>43.59</v>
      </c>
      <c r="H17" s="8">
        <v>41.729351</v>
      </c>
      <c r="I17" s="8">
        <v>42.444261</v>
      </c>
      <c r="J17" s="8"/>
      <c r="Q17" s="8"/>
    </row>
    <row r="18" spans="1:10" ht="12.75">
      <c r="A18" s="7">
        <v>30010</v>
      </c>
      <c r="B18" s="3">
        <v>68.46</v>
      </c>
      <c r="C18" s="8">
        <f t="shared" si="5"/>
        <v>61.618750000000006</v>
      </c>
      <c r="D18" s="8">
        <f t="shared" si="6"/>
        <v>111.10254589714978</v>
      </c>
      <c r="E18" s="8">
        <f t="shared" si="11"/>
        <v>111.9412252010636</v>
      </c>
      <c r="F18" s="8">
        <f t="shared" si="8"/>
        <v>61.1570937132726</v>
      </c>
      <c r="G18" s="8">
        <v>55.82</v>
      </c>
      <c r="H18" s="8">
        <v>59.793447</v>
      </c>
      <c r="I18" s="8">
        <v>61.612939</v>
      </c>
      <c r="J18" s="8"/>
    </row>
    <row r="19" spans="1:10" ht="12.75">
      <c r="A19" s="7">
        <v>30041</v>
      </c>
      <c r="B19" s="3">
        <v>77.8</v>
      </c>
      <c r="C19" s="8">
        <f t="shared" si="5"/>
        <v>64.95416666666667</v>
      </c>
      <c r="D19" s="8">
        <f t="shared" si="6"/>
        <v>119.7767656680993</v>
      </c>
      <c r="E19" s="8">
        <f t="shared" si="11"/>
        <v>108.98345636501574</v>
      </c>
      <c r="F19" s="8">
        <f t="shared" si="8"/>
        <v>71.38698165290911</v>
      </c>
      <c r="G19" s="8">
        <v>73.69</v>
      </c>
      <c r="H19" s="8">
        <v>68.855351</v>
      </c>
      <c r="I19" s="8">
        <v>70.708606</v>
      </c>
      <c r="J19" s="8"/>
    </row>
    <row r="20" spans="1:10" ht="12.75">
      <c r="A20" s="7">
        <v>30071</v>
      </c>
      <c r="B20" s="3">
        <v>76.29</v>
      </c>
      <c r="C20" s="8">
        <f t="shared" si="5"/>
        <v>67.98666666666666</v>
      </c>
      <c r="D20" s="8">
        <f t="shared" si="6"/>
        <v>112.21317905471662</v>
      </c>
      <c r="E20" s="8">
        <f t="shared" si="11"/>
        <v>97.32288197147479</v>
      </c>
      <c r="F20" s="8">
        <f t="shared" si="8"/>
        <v>78.38855411449953</v>
      </c>
      <c r="G20" s="8">
        <v>77.78</v>
      </c>
      <c r="H20" s="8">
        <v>78.259809</v>
      </c>
      <c r="I20" s="8">
        <v>78.346823</v>
      </c>
      <c r="J20" s="8"/>
    </row>
    <row r="21" spans="1:10" ht="12.75">
      <c r="A21" s="7">
        <v>30102</v>
      </c>
      <c r="B21" s="3">
        <v>76.9</v>
      </c>
      <c r="C21" s="8">
        <f t="shared" si="5"/>
        <v>70.54041666666666</v>
      </c>
      <c r="D21" s="8">
        <f t="shared" si="6"/>
        <v>109.015517108986</v>
      </c>
      <c r="E21" s="8">
        <f t="shared" si="11"/>
        <v>103.90116403769836</v>
      </c>
      <c r="F21" s="8">
        <f t="shared" si="8"/>
        <v>74.01264529827446</v>
      </c>
      <c r="G21" s="8">
        <v>67.4</v>
      </c>
      <c r="H21" s="8">
        <v>73.980487</v>
      </c>
      <c r="I21" s="8">
        <v>75.07042</v>
      </c>
      <c r="J21" s="8"/>
    </row>
    <row r="22" spans="1:10" ht="12.75">
      <c r="A22" s="7">
        <v>30132</v>
      </c>
      <c r="B22" s="3">
        <v>80.85</v>
      </c>
      <c r="C22" s="8">
        <f t="shared" si="5"/>
        <v>72.75041666666667</v>
      </c>
      <c r="D22" s="8">
        <f t="shared" si="6"/>
        <v>111.13338411578397</v>
      </c>
      <c r="E22" s="8">
        <f t="shared" si="11"/>
        <v>111.09015854245322</v>
      </c>
      <c r="F22" s="8">
        <f t="shared" si="8"/>
        <v>72.7787241109239</v>
      </c>
      <c r="G22" s="8">
        <v>71.37</v>
      </c>
      <c r="H22" s="8">
        <v>74.715664</v>
      </c>
      <c r="I22" s="8">
        <v>76.933672</v>
      </c>
      <c r="J22" s="8"/>
    </row>
    <row r="23" spans="1:10" ht="12.75">
      <c r="A23" s="7">
        <v>30163</v>
      </c>
      <c r="B23" s="3">
        <v>70.86</v>
      </c>
      <c r="C23" s="8">
        <f t="shared" si="5"/>
        <v>75.5225</v>
      </c>
      <c r="D23" s="8">
        <f t="shared" si="6"/>
        <v>93.82634314277203</v>
      </c>
      <c r="E23" s="8">
        <f t="shared" si="11"/>
        <v>79.96417866557239</v>
      </c>
      <c r="F23" s="8">
        <f t="shared" si="8"/>
        <v>88.61467870051158</v>
      </c>
      <c r="G23" s="8">
        <v>77.39</v>
      </c>
      <c r="H23" s="8">
        <v>87.221938</v>
      </c>
      <c r="I23" s="8">
        <v>82.86518</v>
      </c>
      <c r="J23" s="8"/>
    </row>
    <row r="24" spans="1:10" ht="12.75">
      <c r="A24" s="7">
        <v>30194</v>
      </c>
      <c r="B24" s="3">
        <v>92.42</v>
      </c>
      <c r="C24" s="8">
        <f t="shared" si="5"/>
        <v>77.76541666666667</v>
      </c>
      <c r="D24" s="8">
        <f t="shared" si="6"/>
        <v>118.84460208854621</v>
      </c>
      <c r="E24" s="8">
        <f t="shared" si="11"/>
        <v>118.79837722008375</v>
      </c>
      <c r="F24" s="8">
        <f t="shared" si="8"/>
        <v>77.79567546514913</v>
      </c>
      <c r="G24" s="8">
        <v>85.98</v>
      </c>
      <c r="H24" s="8">
        <v>80.026688</v>
      </c>
      <c r="I24" s="8">
        <v>82.407658</v>
      </c>
      <c r="J24" s="8"/>
    </row>
    <row r="25" spans="1:10" ht="12.75">
      <c r="A25" s="7">
        <v>30224</v>
      </c>
      <c r="B25" s="3">
        <v>82.51</v>
      </c>
      <c r="C25" s="8">
        <f t="shared" si="5"/>
        <v>78.60416666666666</v>
      </c>
      <c r="D25" s="8">
        <f t="shared" si="6"/>
        <v>104.96899019348001</v>
      </c>
      <c r="E25" s="8">
        <f t="shared" si="11"/>
        <v>99.34752288996502</v>
      </c>
      <c r="F25" s="8">
        <f t="shared" si="8"/>
        <v>83.05189460172664</v>
      </c>
      <c r="G25" s="8">
        <v>81.41</v>
      </c>
      <c r="H25" s="8">
        <v>80.737509</v>
      </c>
      <c r="I25" s="8">
        <v>81.304288</v>
      </c>
      <c r="J25" s="8"/>
    </row>
    <row r="26" spans="1:10" ht="12.75">
      <c r="A26" s="7">
        <v>30255</v>
      </c>
      <c r="B26" s="3">
        <v>82.23</v>
      </c>
      <c r="C26" s="8">
        <f t="shared" si="5"/>
        <v>78.54374999999999</v>
      </c>
      <c r="D26" s="8">
        <f t="shared" si="6"/>
        <v>104.6932442110289</v>
      </c>
      <c r="E26" s="8">
        <f t="shared" si="11"/>
        <v>88.63482985975395</v>
      </c>
      <c r="F26" s="8">
        <f t="shared" si="8"/>
        <v>92.7739130656783</v>
      </c>
      <c r="G26" s="8">
        <v>87.49</v>
      </c>
      <c r="H26" s="8">
        <v>87.651433</v>
      </c>
      <c r="I26" s="8">
        <v>84.888991</v>
      </c>
      <c r="J26" s="8"/>
    </row>
    <row r="27" spans="1:10" ht="12.75">
      <c r="A27" s="7">
        <v>30285</v>
      </c>
      <c r="B27" s="3">
        <v>91.91</v>
      </c>
      <c r="C27" s="8">
        <f t="shared" si="5"/>
        <v>78.24833333333333</v>
      </c>
      <c r="D27" s="8">
        <f t="shared" si="6"/>
        <v>117.45937080661994</v>
      </c>
      <c r="E27" s="8">
        <f t="shared" si="11"/>
        <v>127.80232087768064</v>
      </c>
      <c r="F27" s="8">
        <f t="shared" si="8"/>
        <v>71.91575189621705</v>
      </c>
      <c r="G27" s="8">
        <v>80.37</v>
      </c>
      <c r="H27" s="8">
        <v>69.116365</v>
      </c>
      <c r="I27" s="8">
        <v>70.261186</v>
      </c>
      <c r="J27" s="8"/>
    </row>
    <row r="28" spans="1:10" ht="12.75">
      <c r="A28" s="7">
        <v>30316</v>
      </c>
      <c r="B28" s="3">
        <v>48.41</v>
      </c>
      <c r="C28" s="8">
        <f t="shared" si="5"/>
        <v>77.83458333333334</v>
      </c>
      <c r="D28" s="8">
        <f t="shared" si="6"/>
        <v>62.19600327617864</v>
      </c>
      <c r="E28" s="8">
        <f aca="true" t="shared" si="12" ref="E28:E39">Q4</f>
        <v>52.84719216513207</v>
      </c>
      <c r="F28" s="8">
        <f t="shared" si="8"/>
        <v>91.60373146927628</v>
      </c>
      <c r="G28" s="8">
        <v>87.18</v>
      </c>
      <c r="H28" s="8">
        <v>110.141635</v>
      </c>
      <c r="I28" s="8">
        <v>80.439237</v>
      </c>
      <c r="J28" s="8"/>
    </row>
    <row r="29" spans="1:10" ht="12.75">
      <c r="A29" s="7">
        <v>30347</v>
      </c>
      <c r="B29" s="3">
        <v>76.34</v>
      </c>
      <c r="C29" s="8">
        <f t="shared" si="5"/>
        <v>76.79666666666668</v>
      </c>
      <c r="D29" s="8">
        <f t="shared" si="6"/>
        <v>99.40535613524891</v>
      </c>
      <c r="E29" s="8">
        <f t="shared" si="12"/>
        <v>99.36669220410636</v>
      </c>
      <c r="F29" s="8">
        <f t="shared" si="8"/>
        <v>76.82654852110015</v>
      </c>
      <c r="G29" s="8">
        <v>86.63</v>
      </c>
      <c r="H29" s="8">
        <v>82.265625</v>
      </c>
      <c r="I29" s="8">
        <v>80.249657</v>
      </c>
      <c r="J29" s="8"/>
    </row>
    <row r="30" spans="1:10" ht="12.75">
      <c r="A30" s="7">
        <v>30375</v>
      </c>
      <c r="B30" s="3">
        <v>84.87</v>
      </c>
      <c r="C30" s="8">
        <f t="shared" si="5"/>
        <v>75.78708333333334</v>
      </c>
      <c r="D30" s="8">
        <f t="shared" si="6"/>
        <v>111.98478192743926</v>
      </c>
      <c r="E30" s="8">
        <f t="shared" si="12"/>
        <v>111.9412252010636</v>
      </c>
      <c r="F30" s="8">
        <f t="shared" si="8"/>
        <v>75.8165723553235</v>
      </c>
      <c r="G30" s="8">
        <v>75.39</v>
      </c>
      <c r="H30" s="8">
        <v>75.08155</v>
      </c>
      <c r="I30" s="8">
        <v>78.692152</v>
      </c>
      <c r="J30" s="8"/>
    </row>
    <row r="31" spans="1:10" ht="12.75">
      <c r="A31" s="7">
        <v>30406</v>
      </c>
      <c r="B31" s="3">
        <v>81.52</v>
      </c>
      <c r="C31" s="8">
        <f t="shared" si="5"/>
        <v>74.77125000000001</v>
      </c>
      <c r="D31" s="8">
        <f t="shared" si="6"/>
        <v>109.02586221308322</v>
      </c>
      <c r="E31" s="8">
        <f t="shared" si="12"/>
        <v>108.98345636501574</v>
      </c>
      <c r="F31" s="8">
        <f t="shared" si="8"/>
        <v>74.80034375764976</v>
      </c>
      <c r="G31" s="8">
        <v>74.3</v>
      </c>
      <c r="H31" s="8">
        <v>71.650908</v>
      </c>
      <c r="I31" s="8">
        <v>74.229158</v>
      </c>
      <c r="J31" s="8"/>
    </row>
    <row r="32" spans="1:10" ht="12.75">
      <c r="A32" s="7">
        <v>30436</v>
      </c>
      <c r="B32" s="3">
        <v>71.12</v>
      </c>
      <c r="C32" s="8">
        <f t="shared" si="5"/>
        <v>73.04791666666668</v>
      </c>
      <c r="D32" s="8">
        <f t="shared" si="6"/>
        <v>97.3607506488321</v>
      </c>
      <c r="E32" s="8">
        <f t="shared" si="12"/>
        <v>97.32288197147479</v>
      </c>
      <c r="F32" s="8">
        <f t="shared" si="8"/>
        <v>73.0763398692254</v>
      </c>
      <c r="G32" s="8">
        <v>70.68</v>
      </c>
      <c r="H32" s="8">
        <v>72.182604</v>
      </c>
      <c r="I32" s="8">
        <v>72.625879</v>
      </c>
      <c r="J32" s="8"/>
    </row>
    <row r="33" spans="1:10" ht="12.75">
      <c r="A33" s="7">
        <v>30467</v>
      </c>
      <c r="B33" s="3">
        <v>74.98</v>
      </c>
      <c r="C33" s="8">
        <f t="shared" si="5"/>
        <v>72.13666666666668</v>
      </c>
      <c r="D33" s="8">
        <f t="shared" si="6"/>
        <v>103.9415923478582</v>
      </c>
      <c r="E33" s="8">
        <f t="shared" si="12"/>
        <v>103.90116403769836</v>
      </c>
      <c r="F33" s="8">
        <f t="shared" si="8"/>
        <v>72.16473529862965</v>
      </c>
      <c r="G33" s="8">
        <v>63.95</v>
      </c>
      <c r="H33" s="8">
        <v>71.849566</v>
      </c>
      <c r="I33" s="8">
        <v>72.920723</v>
      </c>
      <c r="J33" s="8"/>
    </row>
    <row r="34" spans="1:10" ht="12.75">
      <c r="A34" s="7">
        <v>30497</v>
      </c>
      <c r="B34" s="3">
        <v>72.84</v>
      </c>
      <c r="C34" s="8">
        <f t="shared" si="5"/>
        <v>71.68166666666667</v>
      </c>
      <c r="D34" s="8">
        <f t="shared" si="6"/>
        <v>101.61594084958962</v>
      </c>
      <c r="E34" s="8">
        <f t="shared" si="12"/>
        <v>111.09015854245322</v>
      </c>
      <c r="F34" s="8">
        <f t="shared" si="8"/>
        <v>65.56836443091773</v>
      </c>
      <c r="G34" s="8">
        <v>64.15</v>
      </c>
      <c r="H34" s="8">
        <v>67.208482</v>
      </c>
      <c r="I34" s="8">
        <v>68.796163</v>
      </c>
      <c r="J34" s="8"/>
    </row>
    <row r="35" spans="1:10" ht="12.75">
      <c r="A35" s="7">
        <v>30528</v>
      </c>
      <c r="B35" s="3">
        <v>53.96</v>
      </c>
      <c r="C35" s="8">
        <f t="shared" si="5"/>
        <v>70.68875</v>
      </c>
      <c r="D35" s="8">
        <f t="shared" si="6"/>
        <v>76.33463599229015</v>
      </c>
      <c r="E35" s="8">
        <f t="shared" si="12"/>
        <v>79.96417866557239</v>
      </c>
      <c r="F35" s="8">
        <f t="shared" si="8"/>
        <v>67.48021539203506</v>
      </c>
      <c r="G35" s="8">
        <v>59.57</v>
      </c>
      <c r="H35" s="8">
        <v>66.273521</v>
      </c>
      <c r="I35" s="8">
        <v>65.664645</v>
      </c>
      <c r="J35" s="8"/>
    </row>
    <row r="36" spans="1:10" ht="12.75">
      <c r="A36" s="7">
        <v>30559</v>
      </c>
      <c r="B36" s="3">
        <v>85.09</v>
      </c>
      <c r="C36" s="8">
        <f t="shared" si="5"/>
        <v>70.18666666666667</v>
      </c>
      <c r="D36" s="8">
        <f t="shared" si="6"/>
        <v>121.23385258358664</v>
      </c>
      <c r="E36" s="8">
        <f t="shared" si="12"/>
        <v>118.79837722008375</v>
      </c>
      <c r="F36" s="8">
        <f t="shared" si="8"/>
        <v>71.62555751276281</v>
      </c>
      <c r="G36" s="8">
        <v>78.57</v>
      </c>
      <c r="H36" s="8">
        <v>73.910636</v>
      </c>
      <c r="I36" s="8">
        <v>75.11462</v>
      </c>
      <c r="J36" s="8"/>
    </row>
    <row r="37" spans="1:10" ht="12.75">
      <c r="A37" s="7">
        <v>30589</v>
      </c>
      <c r="B37" s="3">
        <v>65.46</v>
      </c>
      <c r="C37" s="8">
        <f t="shared" si="5"/>
        <v>69.58999999999999</v>
      </c>
      <c r="D37" s="8">
        <f t="shared" si="6"/>
        <v>94.06523925851415</v>
      </c>
      <c r="E37" s="8">
        <f t="shared" si="12"/>
        <v>99.34752288996502</v>
      </c>
      <c r="F37" s="8">
        <f t="shared" si="8"/>
        <v>65.88991662379136</v>
      </c>
      <c r="G37" s="8">
        <v>59.64</v>
      </c>
      <c r="H37" s="8">
        <v>64.858528</v>
      </c>
      <c r="I37" s="8">
        <v>65.022005</v>
      </c>
      <c r="J37" s="8"/>
    </row>
    <row r="38" spans="1:10" ht="12.75">
      <c r="A38" s="7">
        <v>30620</v>
      </c>
      <c r="B38" s="3">
        <v>57.92</v>
      </c>
      <c r="C38" s="8">
        <f t="shared" si="5"/>
        <v>68.41583333333332</v>
      </c>
      <c r="D38" s="8">
        <f t="shared" si="6"/>
        <v>84.65876563660947</v>
      </c>
      <c r="E38" s="8">
        <f t="shared" si="12"/>
        <v>88.63482985975395</v>
      </c>
      <c r="F38" s="8">
        <f t="shared" si="8"/>
        <v>65.3467717957447</v>
      </c>
      <c r="G38" s="8">
        <v>66.03</v>
      </c>
      <c r="H38" s="8">
        <v>62.074773</v>
      </c>
      <c r="I38" s="8">
        <v>60.64735</v>
      </c>
      <c r="J38" s="8"/>
    </row>
    <row r="39" spans="1:10" ht="12.75">
      <c r="A39" s="7">
        <v>30650</v>
      </c>
      <c r="B39" s="3">
        <v>94.35</v>
      </c>
      <c r="C39" s="8">
        <f t="shared" si="5"/>
        <v>67.19874999999999</v>
      </c>
      <c r="D39" s="8">
        <f t="shared" si="6"/>
        <v>140.40439740322552</v>
      </c>
      <c r="E39" s="8">
        <f t="shared" si="12"/>
        <v>127.80232087768064</v>
      </c>
      <c r="F39" s="8">
        <f t="shared" si="8"/>
        <v>73.82495040156759</v>
      </c>
      <c r="G39" s="8">
        <v>79.16</v>
      </c>
      <c r="H39" s="8">
        <v>70.741908</v>
      </c>
      <c r="I39" s="8">
        <v>72.651495</v>
      </c>
      <c r="J39" s="8"/>
    </row>
    <row r="40" spans="1:10" ht="12.75">
      <c r="A40" s="7">
        <v>30681</v>
      </c>
      <c r="B40" s="3">
        <v>35.05</v>
      </c>
      <c r="C40" s="8">
        <f t="shared" si="5"/>
        <v>66.29749999999999</v>
      </c>
      <c r="D40" s="8">
        <f t="shared" si="6"/>
        <v>52.867755194388934</v>
      </c>
      <c r="E40" s="8">
        <f aca="true" t="shared" si="13" ref="E40:E45">Q4</f>
        <v>52.84719216513207</v>
      </c>
      <c r="F40" s="8">
        <f t="shared" si="8"/>
        <v>66.32329659157476</v>
      </c>
      <c r="G40" s="8">
        <v>80.31</v>
      </c>
      <c r="H40" s="8">
        <v>77.855558</v>
      </c>
      <c r="I40" s="8">
        <v>67.524874</v>
      </c>
      <c r="J40" s="8"/>
    </row>
    <row r="41" spans="1:10" ht="12.75">
      <c r="A41" s="7">
        <v>30712</v>
      </c>
      <c r="B41" s="3">
        <v>65.87</v>
      </c>
      <c r="C41" s="8">
        <f t="shared" si="5"/>
        <v>65.79375</v>
      </c>
      <c r="D41" s="8">
        <f t="shared" si="6"/>
        <v>100.11589246698964</v>
      </c>
      <c r="E41" s="8">
        <f t="shared" si="13"/>
        <v>99.36669220410636</v>
      </c>
      <c r="F41" s="8">
        <f t="shared" si="8"/>
        <v>66.28981858900794</v>
      </c>
      <c r="G41" s="8">
        <v>75.99</v>
      </c>
      <c r="H41" s="8">
        <v>70.137608</v>
      </c>
      <c r="I41" s="8">
        <v>69.13169</v>
      </c>
      <c r="J41" s="8"/>
    </row>
    <row r="42" spans="1:10" ht="12.75">
      <c r="A42" s="7">
        <v>30741</v>
      </c>
      <c r="B42" s="3">
        <v>83.29</v>
      </c>
      <c r="C42" s="8">
        <f t="shared" si="5"/>
        <v>65.23083333333335</v>
      </c>
      <c r="D42" s="8">
        <f t="shared" si="6"/>
        <v>127.68501603280656</v>
      </c>
      <c r="E42" s="8">
        <f t="shared" si="13"/>
        <v>111.9412252010636</v>
      </c>
      <c r="F42" s="8">
        <f t="shared" si="8"/>
        <v>74.40511737333443</v>
      </c>
      <c r="G42" s="8">
        <v>74.86</v>
      </c>
      <c r="H42" s="8">
        <v>72.463066</v>
      </c>
      <c r="I42" s="8">
        <v>75.896513</v>
      </c>
      <c r="J42" s="8"/>
    </row>
    <row r="43" spans="1:10" ht="12.75">
      <c r="A43" s="7">
        <v>30772</v>
      </c>
      <c r="B43" s="3">
        <v>68.78</v>
      </c>
      <c r="C43" s="8">
        <f t="shared" si="5"/>
        <v>65.22208333333334</v>
      </c>
      <c r="D43" s="8">
        <f t="shared" si="6"/>
        <v>105.45507975953952</v>
      </c>
      <c r="E43" s="8">
        <f t="shared" si="13"/>
        <v>108.98345636501574</v>
      </c>
      <c r="F43" s="8">
        <f t="shared" si="8"/>
        <v>63.11049611937133</v>
      </c>
      <c r="G43" s="8">
        <v>63.65</v>
      </c>
      <c r="H43" s="8">
        <v>61.322436</v>
      </c>
      <c r="I43" s="8">
        <v>61.661106</v>
      </c>
      <c r="J43" s="8"/>
    </row>
    <row r="44" spans="1:10" ht="12.75">
      <c r="A44" s="7">
        <v>30802</v>
      </c>
      <c r="B44" s="3">
        <v>55.68</v>
      </c>
      <c r="C44" s="8">
        <f t="shared" si="5"/>
        <v>66.02041666666668</v>
      </c>
      <c r="D44" s="8">
        <f t="shared" si="6"/>
        <v>84.3375470971732</v>
      </c>
      <c r="E44" s="8">
        <f t="shared" si="13"/>
        <v>97.32288197147479</v>
      </c>
      <c r="F44" s="8">
        <f t="shared" si="8"/>
        <v>57.21162266477039</v>
      </c>
      <c r="G44" s="8">
        <v>59.85</v>
      </c>
      <c r="H44" s="8">
        <v>56.963048</v>
      </c>
      <c r="I44" s="8">
        <v>57.860487</v>
      </c>
      <c r="J44" s="8"/>
    </row>
    <row r="45" spans="1:10" ht="12.75">
      <c r="A45" s="7">
        <v>30833</v>
      </c>
      <c r="B45" s="3">
        <v>61.21</v>
      </c>
      <c r="C45" s="8">
        <f t="shared" si="5"/>
        <v>66.4</v>
      </c>
      <c r="D45" s="8">
        <f t="shared" si="6"/>
        <v>92.18373493975903</v>
      </c>
      <c r="E45" s="8">
        <f t="shared" si="13"/>
        <v>103.90116403769836</v>
      </c>
      <c r="F45" s="8">
        <f t="shared" si="8"/>
        <v>58.91175576992692</v>
      </c>
      <c r="G45" s="8">
        <v>52.26</v>
      </c>
      <c r="H45" s="8">
        <v>59.12979</v>
      </c>
      <c r="I45" s="8">
        <v>59.528951</v>
      </c>
      <c r="J45" s="8"/>
    </row>
    <row r="46" spans="1:10" ht="12.75">
      <c r="A46" s="7">
        <v>30863</v>
      </c>
      <c r="B46" s="3">
        <v>64.98</v>
      </c>
      <c r="G46" s="8">
        <v>49.53</v>
      </c>
      <c r="H46" s="8">
        <v>60.858393</v>
      </c>
      <c r="I46" s="8">
        <v>61.560206</v>
      </c>
      <c r="J46" s="8"/>
    </row>
    <row r="47" spans="1:10" ht="12.75">
      <c r="A47" s="7">
        <v>30894</v>
      </c>
      <c r="B47" s="3">
        <v>49.73</v>
      </c>
      <c r="G47" s="8">
        <v>63.19</v>
      </c>
      <c r="H47" s="8">
        <v>61.082256</v>
      </c>
      <c r="I47" s="8">
        <v>62.10497</v>
      </c>
      <c r="J47" s="8"/>
    </row>
    <row r="48" spans="1:10" ht="12.75">
      <c r="A48" s="7">
        <v>30925</v>
      </c>
      <c r="B48" s="3">
        <v>75.81</v>
      </c>
      <c r="G48" s="8">
        <v>66.36</v>
      </c>
      <c r="H48" s="8">
        <v>65.213382</v>
      </c>
      <c r="I48" s="8">
        <v>65.205994</v>
      </c>
      <c r="J48" s="8"/>
    </row>
    <row r="49" spans="1:10" ht="12.75">
      <c r="A49" s="7">
        <v>30955</v>
      </c>
      <c r="B49" s="3">
        <v>74.53</v>
      </c>
      <c r="G49" s="8">
        <v>69.76</v>
      </c>
      <c r="H49" s="8">
        <v>73.193268</v>
      </c>
      <c r="I49" s="8">
        <v>73.448082</v>
      </c>
      <c r="J49" s="8"/>
    </row>
    <row r="50" spans="1:10" ht="12.75">
      <c r="A50" s="7">
        <v>30986</v>
      </c>
      <c r="B50" s="3">
        <v>68.01</v>
      </c>
      <c r="G50" s="8">
        <v>76.47</v>
      </c>
      <c r="H50" s="8">
        <v>72.716924</v>
      </c>
      <c r="I50" s="8">
        <v>70.747436</v>
      </c>
      <c r="J50" s="8"/>
    </row>
    <row r="51" spans="1:10" ht="12.75">
      <c r="A51" s="7">
        <v>31016</v>
      </c>
      <c r="B51" s="3">
        <v>93.37</v>
      </c>
      <c r="G51" s="8">
        <v>66.73</v>
      </c>
      <c r="H51" s="8">
        <v>70.566926</v>
      </c>
      <c r="I51" s="8">
        <v>71.279243</v>
      </c>
      <c r="J51" s="8"/>
    </row>
    <row r="52" spans="1:6" ht="12.75">
      <c r="A52" s="2"/>
      <c r="B52" s="8"/>
      <c r="C52" s="8"/>
      <c r="F52" s="8"/>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sheetData>
  <printOptions gridLines="1"/>
  <pageMargins left="0.75" right="0.75" top="1" bottom="1" header="0.512" footer="0.512"/>
  <pageSetup orientation="portrait" paperSize="9"/>
  <headerFooter alignWithMargins="0">
    <oddHeader>&amp;C&amp;F</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Shigeru Sasayama</cp:lastModifiedBy>
  <cp:category/>
  <cp:version/>
  <cp:contentType/>
  <cp:contentStatus/>
</cp:coreProperties>
</file>